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6990" activeTab="0"/>
  </bookViews>
  <sheets>
    <sheet name="#113" sheetId="1" r:id="rId1"/>
    <sheet name="Sheet1" sheetId="2" r:id="rId2"/>
    <sheet name="Sheet2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<sst xmlns="http://schemas.openxmlformats.org/spreadsheetml/2006/main" count="1176" uniqueCount="275">
  <si>
    <t>Hastings Runners</t>
  </si>
  <si>
    <t>David BRATBY</t>
  </si>
  <si>
    <t>Nyree THOMSON</t>
  </si>
  <si>
    <t>Dale SCOWEN</t>
  </si>
  <si>
    <t>Lisa GRASS</t>
  </si>
  <si>
    <t>Neil SELLMAN</t>
  </si>
  <si>
    <t>#Runners</t>
  </si>
  <si>
    <t>Points</t>
  </si>
  <si>
    <t>runner count</t>
  </si>
  <si>
    <t>Weighted</t>
  </si>
  <si>
    <t>Andy KEY</t>
  </si>
  <si>
    <t>Ken HUGHES</t>
  </si>
  <si>
    <t>Andrew David EDMONDS</t>
  </si>
  <si>
    <t>Jane HUGHES</t>
  </si>
  <si>
    <t>Result</t>
  </si>
  <si>
    <t>Winner by</t>
  </si>
  <si>
    <t>Total points</t>
  </si>
  <si>
    <t xml:space="preserve">Matched </t>
  </si>
  <si>
    <t>Smallest:</t>
  </si>
  <si>
    <t>First Timer!</t>
  </si>
  <si>
    <t>Member of the parkrun 50 Club</t>
  </si>
  <si>
    <t>Michael CLOKE</t>
  </si>
  <si>
    <t>Strava logo</t>
  </si>
  <si>
    <t>Member of the parkrun 50 ClubStrava logo</t>
  </si>
  <si>
    <t>Clare LIPPIATT</t>
  </si>
  <si>
    <t>Helen BROWN</t>
  </si>
  <si>
    <t>PB stays at 00:24:09</t>
  </si>
  <si>
    <t>Yock Lin RICHARDSON</t>
  </si>
  <si>
    <t>Laura ADDIE</t>
  </si>
  <si>
    <t>Margaret (Mags) BALCH</t>
  </si>
  <si>
    <t>Ian WINBORN</t>
  </si>
  <si>
    <t>Andrew SMITH</t>
  </si>
  <si>
    <t>Larkfield AC</t>
  </si>
  <si>
    <t>New PB!</t>
  </si>
  <si>
    <t>James MOSS</t>
  </si>
  <si>
    <t>PB stays at 00:21:38</t>
  </si>
  <si>
    <t>Clare BUSHELL</t>
  </si>
  <si>
    <t>PB stays at 00:35:33</t>
  </si>
  <si>
    <t>Carole FISHER</t>
  </si>
  <si>
    <t>PB stays at 00:24:33</t>
  </si>
  <si>
    <t>Sarah SMITH</t>
  </si>
  <si>
    <t>David MORRIS</t>
  </si>
  <si>
    <t>Nicola SUSANS</t>
  </si>
  <si>
    <t>PB stays at 00:20:17</t>
  </si>
  <si>
    <t>Paul MCAULIFFE</t>
  </si>
  <si>
    <t>Carrie HITCHMAN</t>
  </si>
  <si>
    <t>PB stays at 00:22:54</t>
  </si>
  <si>
    <t>Brendan ALMOND</t>
  </si>
  <si>
    <t>Angus BENNISON</t>
  </si>
  <si>
    <t>PB stays at 00:24:42</t>
  </si>
  <si>
    <t>Alison STRANGE</t>
  </si>
  <si>
    <t>Lottie CURTIS</t>
  </si>
  <si>
    <t>PB stays at 00:24:32</t>
  </si>
  <si>
    <t>Louise HOLDEN</t>
  </si>
  <si>
    <t>PB stays at 00:24:01</t>
  </si>
  <si>
    <t>Matt PATEY</t>
  </si>
  <si>
    <t>Matt BURLEY</t>
  </si>
  <si>
    <t>Julia BRACEWELL</t>
  </si>
  <si>
    <t>PB stays at 00:29:41</t>
  </si>
  <si>
    <t>Caroline PERKS</t>
  </si>
  <si>
    <t>Steve HAMMOND</t>
  </si>
  <si>
    <t>PB stays at 00:24:49</t>
  </si>
  <si>
    <t>Katy BAKER</t>
  </si>
  <si>
    <t>Lee COOPER</t>
  </si>
  <si>
    <t>PB stays at 00:19:26</t>
  </si>
  <si>
    <t>Nichola EVANS</t>
  </si>
  <si>
    <t>Chris HARVEY</t>
  </si>
  <si>
    <t>Katie SYMINGTON</t>
  </si>
  <si>
    <t>Fred STREATFIELD</t>
  </si>
  <si>
    <t>Member of the parkrun 100 Club</t>
  </si>
  <si>
    <t>Matthew FIELD</t>
  </si>
  <si>
    <t>Member of the parkrun 100 ClubStrava logo</t>
  </si>
  <si>
    <t>Holly MARSDEN</t>
  </si>
  <si>
    <t>Pj BOWYER-JONES</t>
  </si>
  <si>
    <t>PB stays at 00:25:33</t>
  </si>
  <si>
    <t>Louise HAMMOND</t>
  </si>
  <si>
    <t>PB stays at 00:31:45</t>
  </si>
  <si>
    <t>Ron EVANS</t>
  </si>
  <si>
    <t>PB stays at 00:20:51</t>
  </si>
  <si>
    <t>Laura TAYLOR</t>
  </si>
  <si>
    <t>PB stays at 00:22:13</t>
  </si>
  <si>
    <t>Glen BAKER</t>
  </si>
  <si>
    <t>PB stays at 00:22:56</t>
  </si>
  <si>
    <t>William JONES</t>
  </si>
  <si>
    <t>Sam CABLE</t>
  </si>
  <si>
    <t>Melanie EVANS</t>
  </si>
  <si>
    <t>PB stays at 00:23:41</t>
  </si>
  <si>
    <t>David BROOKER</t>
  </si>
  <si>
    <t>PB stays at 00:24:41</t>
  </si>
  <si>
    <t>Zoe KENT</t>
  </si>
  <si>
    <t>Clayton BARRETT</t>
  </si>
  <si>
    <t>PB stays at 00:17:57</t>
  </si>
  <si>
    <t>Marcus FORD</t>
  </si>
  <si>
    <t>Rebecca GEORGIADIS</t>
  </si>
  <si>
    <t>Orpington Road Runners</t>
  </si>
  <si>
    <t>Mark SELFRIDGE</t>
  </si>
  <si>
    <t>Robert Stephen LAWRENCE</t>
  </si>
  <si>
    <t>Neil HEMMING</t>
  </si>
  <si>
    <t>James WILLINGHAM</t>
  </si>
  <si>
    <t>Melissa DUNN</t>
  </si>
  <si>
    <t>Angela HUDSON</t>
  </si>
  <si>
    <t>PB stays at 00:26:26</t>
  </si>
  <si>
    <t>Ian HAWES</t>
  </si>
  <si>
    <t>Robin HOBBS</t>
  </si>
  <si>
    <t>Mark HOBBS</t>
  </si>
  <si>
    <t>Fraser LILE</t>
  </si>
  <si>
    <t>Member of the parkrun 10 Club</t>
  </si>
  <si>
    <t>Gabe WOLFE</t>
  </si>
  <si>
    <t>Jim PAGE</t>
  </si>
  <si>
    <t>PB stays at 00:23:04</t>
  </si>
  <si>
    <t>Peter AMOS</t>
  </si>
  <si>
    <t>Tom FOSTER</t>
  </si>
  <si>
    <t>Steven GEORGIADIS</t>
  </si>
  <si>
    <t>PB stays at 00:19:41</t>
  </si>
  <si>
    <t>Ashley FINESILVER</t>
  </si>
  <si>
    <t>Malcolm BROWN</t>
  </si>
  <si>
    <t>Giles James WOLFE</t>
  </si>
  <si>
    <t>PB stays at 00:21:46</t>
  </si>
  <si>
    <t>Karen LUBBOCK</t>
  </si>
  <si>
    <t>Michael HUDSON</t>
  </si>
  <si>
    <t>Julie LILE</t>
  </si>
  <si>
    <t>Lucy LILE</t>
  </si>
  <si>
    <t>David WHITING</t>
  </si>
  <si>
    <t>Gill LAWRENCE</t>
  </si>
  <si>
    <t>Lynn PRICE</t>
  </si>
  <si>
    <t>Joseph PRECIOUS</t>
  </si>
  <si>
    <t>Peter PRICE</t>
  </si>
  <si>
    <t>Mike ABOUSSELAM</t>
  </si>
  <si>
    <t>Alison WARD</t>
  </si>
  <si>
    <t>Neil WILLIAMS</t>
  </si>
  <si>
    <t>Ali BONNAR</t>
  </si>
  <si>
    <t>Mick BROCKWELL</t>
  </si>
  <si>
    <t>Sue WOODHEAD</t>
  </si>
  <si>
    <t>William WOODHEAD</t>
  </si>
  <si>
    <t>Abby LILE</t>
  </si>
  <si>
    <t>Andrew BARBER</t>
  </si>
  <si>
    <t>Cat WOODS</t>
  </si>
  <si>
    <t>Cheryl DUKE</t>
  </si>
  <si>
    <t>Ivan BEAUMONT</t>
  </si>
  <si>
    <t>PB stays at 00:22:11</t>
  </si>
  <si>
    <t>Member of the parkrun 250 ClubStrava logo</t>
  </si>
  <si>
    <t>Emma HOLLANDS</t>
  </si>
  <si>
    <t>Paddock Wood AC</t>
  </si>
  <si>
    <t>PB stays at 00:20:38</t>
  </si>
  <si>
    <t>John TILSTON</t>
  </si>
  <si>
    <t>PB stays at 00:20:34</t>
  </si>
  <si>
    <t>Dylan HOLMES</t>
  </si>
  <si>
    <t>PB stays at 00:31:30</t>
  </si>
  <si>
    <t>Lorraine SHEPHEARD</t>
  </si>
  <si>
    <t>Becky MORRISH</t>
  </si>
  <si>
    <t>David SAMPSON</t>
  </si>
  <si>
    <t>Leslie STONE</t>
  </si>
  <si>
    <t>Fiona PEARCE</t>
  </si>
  <si>
    <t>PB stays at 00:27:39</t>
  </si>
  <si>
    <t>Diana TILSTON</t>
  </si>
  <si>
    <t>PB stays at 00:26:27</t>
  </si>
  <si>
    <t>Paul MACE</t>
  </si>
  <si>
    <t>PB stays at 00:21:24</t>
  </si>
  <si>
    <t>Paul GRAVES</t>
  </si>
  <si>
    <t>Thomas BARKER</t>
  </si>
  <si>
    <t>PB stays at 00:21:53</t>
  </si>
  <si>
    <t>Member of the parkrun 10 ClubStrava logo</t>
  </si>
  <si>
    <t>John TOLHURST</t>
  </si>
  <si>
    <t>Trevor CRYSELL</t>
  </si>
  <si>
    <t>Nicholas SMITH</t>
  </si>
  <si>
    <t>PB stays at 00:21:56</t>
  </si>
  <si>
    <t>Mandy BARKER</t>
  </si>
  <si>
    <t>PB stays at 00:24:19</t>
  </si>
  <si>
    <t>Nicola HOLMES</t>
  </si>
  <si>
    <t>PB stays at 00:26:56</t>
  </si>
  <si>
    <t>Pherenice WORSEY-BUCK</t>
  </si>
  <si>
    <t>Petts Wood Runners</t>
  </si>
  <si>
    <t>Jo GAMBELL</t>
  </si>
  <si>
    <t>Antony James MITCHELL</t>
  </si>
  <si>
    <t>Scott REEVES</t>
  </si>
  <si>
    <t>Sarah DAVIS</t>
  </si>
  <si>
    <t>Petula HERBERT</t>
  </si>
  <si>
    <t>Jobey MITCHELL</t>
  </si>
  <si>
    <t>Sonia CHOU</t>
  </si>
  <si>
    <t>Jeremy BENSON</t>
  </si>
  <si>
    <t>PB stays at 00:22:49</t>
  </si>
  <si>
    <t>Janice MITCHELL</t>
  </si>
  <si>
    <t>Kate ANDERSON</t>
  </si>
  <si>
    <t>Michael BOWLEY</t>
  </si>
  <si>
    <t>Tim SPRINGETT</t>
  </si>
  <si>
    <t>Michael SPRINGETT</t>
  </si>
  <si>
    <t>Gillian SELMAN</t>
  </si>
  <si>
    <t>Paul STRACHAN</t>
  </si>
  <si>
    <t>Nigel HAFFENDEN</t>
  </si>
  <si>
    <t>Helen POWELL</t>
  </si>
  <si>
    <t>Wendy LE COMBER</t>
  </si>
  <si>
    <t>Michelle MARSH</t>
  </si>
  <si>
    <t>Kev HOWARTH</t>
  </si>
  <si>
    <t>Peter FISHER</t>
  </si>
  <si>
    <t>Steve BOWLEY</t>
  </si>
  <si>
    <t>Neil SUTTON</t>
  </si>
  <si>
    <t>Michael REEVES</t>
  </si>
  <si>
    <t>Daniel SELMAN</t>
  </si>
  <si>
    <t>Martin SMITH</t>
  </si>
  <si>
    <t>Linda BOWLEY</t>
  </si>
  <si>
    <t>Elizabeth ROMANO</t>
  </si>
  <si>
    <t>Jane THOMAS</t>
  </si>
  <si>
    <t>Gavin BENSON</t>
  </si>
  <si>
    <t>Linsey HOPKINS</t>
  </si>
  <si>
    <t>Spencer DAVIS</t>
  </si>
  <si>
    <t>Fiona ABIOLA-MUSA</t>
  </si>
  <si>
    <t>Matthew POND</t>
  </si>
  <si>
    <t>Ellie BOWLEY</t>
  </si>
  <si>
    <t>Christian SAVILLE</t>
  </si>
  <si>
    <t>Nathalie MITCHELL</t>
  </si>
  <si>
    <t>Natalie COMPTON</t>
  </si>
  <si>
    <t>Holly ALLISON</t>
  </si>
  <si>
    <t>Stephen POND</t>
  </si>
  <si>
    <t>Amy SMIT</t>
  </si>
  <si>
    <t>David ALLISON</t>
  </si>
  <si>
    <t>Sally HAFFENDEN</t>
  </si>
  <si>
    <t>Jenny LENG</t>
  </si>
  <si>
    <t>Member of the parkrun 250 Club</t>
  </si>
  <si>
    <t>Matthew STEVENS</t>
  </si>
  <si>
    <t>Janet LITTLEJOHN</t>
  </si>
  <si>
    <t>Beatriz POND</t>
  </si>
  <si>
    <t>Chris SUMMERS</t>
  </si>
  <si>
    <t>Olivia SENBANJO</t>
  </si>
  <si>
    <t>Derek HOPKINS</t>
  </si>
  <si>
    <t>Lesley KNIGHT</t>
  </si>
  <si>
    <t>Sevenoaks AC</t>
  </si>
  <si>
    <t>Annabelle MILNE</t>
  </si>
  <si>
    <t>Darius SARSHAR</t>
  </si>
  <si>
    <t>Andrew MILNE</t>
  </si>
  <si>
    <t>Jim KNIGHT</t>
  </si>
  <si>
    <t>Nick HUMPHREY-TAYLOR</t>
  </si>
  <si>
    <t>Daniel WITT</t>
  </si>
  <si>
    <t>John STEVENS</t>
  </si>
  <si>
    <t>Anna HUMPHREY-TAYLOR</t>
  </si>
  <si>
    <t>Richard PITCAIRN-KNOWLES</t>
  </si>
  <si>
    <t>PB stays at 00:31:41</t>
  </si>
  <si>
    <t>Simon ROWE</t>
  </si>
  <si>
    <t>Sylvia LEWIS</t>
  </si>
  <si>
    <t>Paul Antony TABOR</t>
  </si>
  <si>
    <t>James GRAHAM</t>
  </si>
  <si>
    <t>PB stays at 00:19:40</t>
  </si>
  <si>
    <t>Alexander HOLMES</t>
  </si>
  <si>
    <t>Tunbridge Wells Harriers</t>
  </si>
  <si>
    <t>Harriette WOOLLEY</t>
  </si>
  <si>
    <t>PB stays at 00:21:04</t>
  </si>
  <si>
    <t>Colin TIMMINS</t>
  </si>
  <si>
    <t>Jonathan RICKARDS</t>
  </si>
  <si>
    <t>Craig CHAPMAN</t>
  </si>
  <si>
    <t>Michael JARVIS</t>
  </si>
  <si>
    <t>Hayley LARKIN</t>
  </si>
  <si>
    <t>Sam GRAIN</t>
  </si>
  <si>
    <t>Mick BARSTOW</t>
  </si>
  <si>
    <t>Steve WELLSTEAD</t>
  </si>
  <si>
    <t>Amanda SMITH</t>
  </si>
  <si>
    <t>PB stays at 00:24:12</t>
  </si>
  <si>
    <t>Michael KING</t>
  </si>
  <si>
    <t>Nicola MORRIS</t>
  </si>
  <si>
    <t>PB stays at 00:21:35</t>
  </si>
  <si>
    <t>James SARRE</t>
  </si>
  <si>
    <t>Michael YOULTON</t>
  </si>
  <si>
    <t>PB stays at 00:22:00</t>
  </si>
  <si>
    <t>Celia BARSTOW</t>
  </si>
  <si>
    <t>PB stays at 00:29:06</t>
  </si>
  <si>
    <t>Ian BRACKEN</t>
  </si>
  <si>
    <t>Dave SHEPPARD</t>
  </si>
  <si>
    <t>Heath GRIFFIN</t>
  </si>
  <si>
    <t>Janet EDMONDS-WALKER</t>
  </si>
  <si>
    <t>Ian SMITH</t>
  </si>
  <si>
    <t>Roy KILBEY</t>
  </si>
  <si>
    <t>Bruce COCKS</t>
  </si>
  <si>
    <t>Charlotte MINCHELL</t>
  </si>
  <si>
    <t>Richard GRIFFIN</t>
  </si>
  <si>
    <t>Nicholas BROWN</t>
  </si>
  <si>
    <t>PB stays at 00:20:10</t>
  </si>
  <si>
    <t>James Nash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</si>
</sst>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theme="8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tabSelected="1" zoomScalePageLayoutView="0" workbookViewId="0" topLeftCell="A1">
      <selection activeCell="L12" sqref="L12:P19"/>
    </sheetView>
  </sheetViews>
  <sheetFormatPr defaultColWidth="9.140625" defaultRowHeight="15"/>
  <cols>
    <col min="1" max="1" width="19.8515625" style="0" customWidth="1"/>
    <col min="3" max="3" width="16.57421875" style="0" customWidth="1"/>
    <col min="4" max="4" width="4.57421875" style="0" customWidth="1"/>
    <col min="5" max="7" width="4.421875" style="0" customWidth="1"/>
    <col min="8" max="8" width="8.140625" style="0" customWidth="1"/>
    <col min="9" max="9" width="8.28125" style="0" customWidth="1"/>
    <col min="10" max="10" width="6.7109375" style="0" customWidth="1"/>
    <col min="11" max="11" width="5.57421875" style="0" customWidth="1"/>
    <col min="13" max="13" width="37.140625" style="0" customWidth="1"/>
    <col min="14" max="14" width="10.7109375" style="0" customWidth="1"/>
    <col min="15" max="15" width="10.00390625" style="0" customWidth="1"/>
    <col min="16" max="16" width="9.8515625" style="0" customWidth="1"/>
    <col min="17" max="17" width="9.57421875" style="0" customWidth="1"/>
  </cols>
  <sheetData>
    <row r="1" spans="12:17" ht="18" customHeight="1">
      <c r="L1" s="1"/>
      <c r="M1" s="5"/>
      <c r="N1" t="s">
        <v>6</v>
      </c>
      <c r="O1" t="s">
        <v>16</v>
      </c>
      <c r="P1" t="s">
        <v>17</v>
      </c>
      <c r="Q1" s="3" t="s">
        <v>9</v>
      </c>
    </row>
    <row r="2" spans="4:17" ht="32.25" customHeight="1">
      <c r="D2" t="s">
        <v>7</v>
      </c>
      <c r="H2" t="s">
        <v>9</v>
      </c>
      <c r="J2" s="3" t="s">
        <v>8</v>
      </c>
      <c r="L2" s="1"/>
      <c r="M2" t="s">
        <v>242</v>
      </c>
      <c r="N2" s="2">
        <f>COUNTIF($C$3:$C$296,$M$2)</f>
        <v>17</v>
      </c>
      <c r="O2" s="12">
        <f aca="true" t="shared" si="0" ref="O2:O8">SUMIF($C$3:$C$296,$M2,$D$3:$D$296)</f>
        <v>2271</v>
      </c>
      <c r="P2" s="2">
        <f aca="true" t="shared" si="1" ref="P2:P8">_xlfn.SUMIFS($D$3:$D$296,$C$3:$C$296,$M2,$J$3:$J$296,"&lt;="&amp;$M$21)</f>
        <v>2212</v>
      </c>
      <c r="Q2" s="13">
        <f aca="true" t="shared" si="2" ref="Q2:Q8">SUMIF($C$3:$C$296,$M2,$H$3:$H$296)</f>
        <v>2083.5397923875435</v>
      </c>
    </row>
    <row r="3" spans="1:17" ht="15">
      <c r="A3" t="s">
        <v>247</v>
      </c>
      <c r="B3" s="9">
        <v>0.7229166666666668</v>
      </c>
      <c r="C3" t="s">
        <v>242</v>
      </c>
      <c r="D3">
        <f>SUM($N$2:$N$8)</f>
        <v>204</v>
      </c>
      <c r="H3" s="6">
        <f aca="true" t="shared" si="3" ref="H3:H67">MAX(0.1,IF($C3=$M$2,$D3*(($N$2-(($J3-1)*(($N$2-$M$21)/($N$2/2))))/$N$2),IF($C3=$M$3,$D3*(($N$3-(($J3-1)*(($N$3-$M$21)/($N$3/2))))/$N$3),IF($C3=$M$4,$D3*(($N$4-(($J3-1)*(($N$4-$M$21)/($N$4/2))))/$N$4),IF($C3=$M$5,$D3*(($N$5-(($J3-1)*(($N$5-$M$21)/($N$5/2))))/$N$5),IF($C3=$M$6,$D3*(($N$6-(($J3-1)*(($N$6-$M$21)/($N$6/2))))/$N$6),IF($C3=$M$7,$D3*(($N$7-(($J3-1)*(($N$7-$M$21)/($N$7/2))))/$N$7),IF($C3=$M$8,$D3*(($N$8-(($J3-1)*(($N$8-$M$21)/($N$8/2))))/$N$8),10000))))))))</f>
        <v>204</v>
      </c>
      <c r="I3" s="6"/>
      <c r="J3" s="8">
        <f aca="true" t="shared" si="4" ref="J3:J34">SUMPRODUCT((--(C3=$C$3:$C$296)),(--(B3&gt;$B$3:$B$296)))+1</f>
        <v>1</v>
      </c>
      <c r="L3" s="1"/>
      <c r="M3" t="s">
        <v>0</v>
      </c>
      <c r="N3" s="2">
        <f>COUNTIF($C$3:$C$296,$M$3)</f>
        <v>17</v>
      </c>
      <c r="O3" s="12">
        <f t="shared" si="0"/>
        <v>1919</v>
      </c>
      <c r="P3" s="2">
        <f t="shared" si="1"/>
        <v>1834</v>
      </c>
      <c r="Q3" s="13">
        <f t="shared" si="2"/>
        <v>1758.4186851211073</v>
      </c>
    </row>
    <row r="4" spans="1:17" ht="15">
      <c r="A4" t="s">
        <v>255</v>
      </c>
      <c r="B4" s="9">
        <v>0.7673611111111112</v>
      </c>
      <c r="C4" t="s">
        <v>242</v>
      </c>
      <c r="D4">
        <f aca="true" t="shared" si="5" ref="D4:D35">IF($B3=$B4,$D3,$D$3-ROW()+3)</f>
        <v>203</v>
      </c>
      <c r="H4" s="6">
        <f t="shared" si="3"/>
        <v>200.19031141868513</v>
      </c>
      <c r="I4" s="6"/>
      <c r="J4" s="8">
        <f t="shared" si="4"/>
        <v>2</v>
      </c>
      <c r="L4" s="1"/>
      <c r="M4" t="s">
        <v>171</v>
      </c>
      <c r="N4" s="2">
        <f>COUNTIF($C$3:$C$296,$M$4)</f>
        <v>51</v>
      </c>
      <c r="O4" s="12">
        <f t="shared" si="0"/>
        <v>4699</v>
      </c>
      <c r="P4" s="2">
        <f t="shared" si="1"/>
        <v>2574</v>
      </c>
      <c r="Q4" s="13">
        <f t="shared" si="2"/>
        <v>2738.66989619377</v>
      </c>
    </row>
    <row r="5" spans="1:17" ht="14.25" customHeight="1">
      <c r="A5" t="s">
        <v>212</v>
      </c>
      <c r="B5" s="9">
        <v>0.7722222222222223</v>
      </c>
      <c r="C5" t="s">
        <v>171</v>
      </c>
      <c r="D5">
        <f t="shared" si="5"/>
        <v>202</v>
      </c>
      <c r="H5" s="6">
        <f t="shared" si="3"/>
        <v>202</v>
      </c>
      <c r="I5" s="6"/>
      <c r="J5" s="8">
        <f t="shared" si="4"/>
        <v>1</v>
      </c>
      <c r="L5" s="1"/>
      <c r="M5" t="s">
        <v>225</v>
      </c>
      <c r="N5" s="2">
        <f>COUNTIF($C$3:$C$296,$M$5)</f>
        <v>15</v>
      </c>
      <c r="O5" s="12">
        <f t="shared" si="0"/>
        <v>1657</v>
      </c>
      <c r="P5" s="2">
        <f t="shared" si="1"/>
        <v>1657</v>
      </c>
      <c r="Q5" s="13">
        <f t="shared" si="2"/>
        <v>1657</v>
      </c>
    </row>
    <row r="6" spans="1:17" ht="15">
      <c r="A6" t="s">
        <v>227</v>
      </c>
      <c r="B6" s="9">
        <v>0.7743055555555555</v>
      </c>
      <c r="C6" t="s">
        <v>225</v>
      </c>
      <c r="D6">
        <f t="shared" si="5"/>
        <v>201</v>
      </c>
      <c r="H6" s="6">
        <f t="shared" si="3"/>
        <v>201</v>
      </c>
      <c r="I6" s="6"/>
      <c r="J6" s="8">
        <f t="shared" si="4"/>
        <v>1</v>
      </c>
      <c r="L6" s="1"/>
      <c r="M6" t="s">
        <v>32</v>
      </c>
      <c r="N6" s="2">
        <f>COUNTIF($C$3:$C$296,$M$6)</f>
        <v>39</v>
      </c>
      <c r="O6" s="12">
        <f t="shared" si="0"/>
        <v>4190</v>
      </c>
      <c r="P6" s="2">
        <f t="shared" si="1"/>
        <v>2506</v>
      </c>
      <c r="Q6" s="13">
        <f t="shared" si="2"/>
        <v>2477.5757396449694</v>
      </c>
    </row>
    <row r="7" spans="1:17" ht="15">
      <c r="A7" t="s">
        <v>258</v>
      </c>
      <c r="B7" s="9">
        <v>0.7743055555555555</v>
      </c>
      <c r="C7" t="s">
        <v>242</v>
      </c>
      <c r="D7">
        <f t="shared" si="5"/>
        <v>201</v>
      </c>
      <c r="H7" s="6">
        <f t="shared" si="3"/>
        <v>195.43598615916957</v>
      </c>
      <c r="I7" s="6"/>
      <c r="J7" s="8">
        <f t="shared" si="4"/>
        <v>3</v>
      </c>
      <c r="L7" s="1"/>
      <c r="M7" t="s">
        <v>94</v>
      </c>
      <c r="N7" s="2">
        <f>COUNTIF($C$3:$C$296,$M$7)</f>
        <v>48</v>
      </c>
      <c r="O7" s="12">
        <f t="shared" si="0"/>
        <v>4493</v>
      </c>
      <c r="P7" s="2">
        <f t="shared" si="1"/>
        <v>2401</v>
      </c>
      <c r="Q7" s="13">
        <f t="shared" si="2"/>
        <v>2552.8546874999993</v>
      </c>
    </row>
    <row r="8" spans="1:17" ht="15">
      <c r="A8" t="s">
        <v>70</v>
      </c>
      <c r="B8" s="9">
        <v>0.775</v>
      </c>
      <c r="C8" t="s">
        <v>32</v>
      </c>
      <c r="D8">
        <f t="shared" si="5"/>
        <v>199</v>
      </c>
      <c r="H8" s="6">
        <f t="shared" si="3"/>
        <v>199</v>
      </c>
      <c r="I8" s="6"/>
      <c r="J8" s="8">
        <f t="shared" si="4"/>
        <v>1</v>
      </c>
      <c r="L8" s="1"/>
      <c r="M8" t="s">
        <v>142</v>
      </c>
      <c r="N8" s="2">
        <f>COUNTIF($C$3:$C$296,$M$8)</f>
        <v>17</v>
      </c>
      <c r="O8" s="12">
        <f t="shared" si="0"/>
        <v>1700</v>
      </c>
      <c r="P8" s="2">
        <f t="shared" si="1"/>
        <v>1673</v>
      </c>
      <c r="Q8" s="13">
        <f t="shared" si="2"/>
        <v>1571.4740484429062</v>
      </c>
    </row>
    <row r="9" spans="1:18" ht="15">
      <c r="A9" t="s">
        <v>228</v>
      </c>
      <c r="B9" s="9">
        <v>0.7777777777777778</v>
      </c>
      <c r="C9" t="s">
        <v>225</v>
      </c>
      <c r="D9">
        <f t="shared" si="5"/>
        <v>198</v>
      </c>
      <c r="H9" s="6">
        <f t="shared" si="3"/>
        <v>198</v>
      </c>
      <c r="I9" s="6"/>
      <c r="J9" s="8">
        <f t="shared" si="4"/>
        <v>2</v>
      </c>
      <c r="L9" s="1"/>
      <c r="M9" s="5"/>
      <c r="N9" s="2">
        <f>SUM(N2:N8)</f>
        <v>204</v>
      </c>
      <c r="Q9" s="4"/>
      <c r="R9" s="2"/>
    </row>
    <row r="10" spans="1:18" ht="15">
      <c r="A10" t="s">
        <v>102</v>
      </c>
      <c r="B10" s="9">
        <v>0.7784722222222222</v>
      </c>
      <c r="C10" t="s">
        <v>94</v>
      </c>
      <c r="D10">
        <f t="shared" si="5"/>
        <v>197</v>
      </c>
      <c r="H10" s="6">
        <f t="shared" si="3"/>
        <v>197</v>
      </c>
      <c r="I10" s="6"/>
      <c r="J10" s="8">
        <f t="shared" si="4"/>
        <v>1</v>
      </c>
      <c r="P10" s="3"/>
      <c r="Q10" s="2"/>
      <c r="R10" s="4"/>
    </row>
    <row r="11" spans="1:18" ht="15">
      <c r="A11" t="s">
        <v>206</v>
      </c>
      <c r="B11" s="9">
        <v>0.7805555555555556</v>
      </c>
      <c r="C11" t="s">
        <v>171</v>
      </c>
      <c r="D11">
        <f t="shared" si="5"/>
        <v>196</v>
      </c>
      <c r="H11" s="6">
        <f t="shared" si="3"/>
        <v>190.5743944636678</v>
      </c>
      <c r="I11" s="6"/>
      <c r="J11" s="8">
        <f t="shared" si="4"/>
        <v>2</v>
      </c>
      <c r="L11" s="1"/>
      <c r="N11" s="2"/>
      <c r="O11" s="2"/>
      <c r="P11" s="6"/>
      <c r="R11" s="4"/>
    </row>
    <row r="12" spans="1:17" ht="15">
      <c r="A12" t="s">
        <v>230</v>
      </c>
      <c r="B12" s="9">
        <v>0.7854166666666668</v>
      </c>
      <c r="C12" t="s">
        <v>225</v>
      </c>
      <c r="D12">
        <f t="shared" si="5"/>
        <v>195</v>
      </c>
      <c r="H12" s="6">
        <f t="shared" si="3"/>
        <v>195</v>
      </c>
      <c r="I12" s="6"/>
      <c r="J12" s="8">
        <f t="shared" si="4"/>
        <v>3</v>
      </c>
      <c r="M12" s="14" t="s">
        <v>14</v>
      </c>
      <c r="N12" s="7"/>
      <c r="O12" s="7"/>
      <c r="P12" s="6"/>
      <c r="Q12" s="7"/>
    </row>
    <row r="13" spans="1:15" ht="15">
      <c r="A13" t="s">
        <v>202</v>
      </c>
      <c r="B13" s="9">
        <v>0.7861111111111111</v>
      </c>
      <c r="C13" t="s">
        <v>171</v>
      </c>
      <c r="D13">
        <f t="shared" si="5"/>
        <v>194</v>
      </c>
      <c r="H13" s="6">
        <f t="shared" si="3"/>
        <v>183.25951557093427</v>
      </c>
      <c r="I13" s="6"/>
      <c r="J13" s="8">
        <f t="shared" si="4"/>
        <v>3</v>
      </c>
      <c r="L13" s="2">
        <f>RANK($N13,$N$13:$N$19)</f>
        <v>4</v>
      </c>
      <c r="M13" t="str">
        <f aca="true" t="shared" si="6" ref="M13:M19">M2</f>
        <v>Tunbridge Wells Harriers</v>
      </c>
      <c r="N13" s="7">
        <f>Q2</f>
        <v>2083.5397923875435</v>
      </c>
      <c r="O13" s="7"/>
    </row>
    <row r="14" spans="1:16" ht="15">
      <c r="A14" t="s">
        <v>197</v>
      </c>
      <c r="B14" s="9">
        <v>0.7902777777777777</v>
      </c>
      <c r="C14" t="s">
        <v>171</v>
      </c>
      <c r="D14">
        <f t="shared" si="5"/>
        <v>193</v>
      </c>
      <c r="H14" s="6">
        <f t="shared" si="3"/>
        <v>176.97231833910035</v>
      </c>
      <c r="I14" s="6"/>
      <c r="J14" s="8">
        <f t="shared" si="4"/>
        <v>4</v>
      </c>
      <c r="L14" s="2">
        <f aca="true" t="shared" si="7" ref="L14:L19">RANK($N14,$N$13:$N$19)</f>
        <v>5</v>
      </c>
      <c r="M14" t="str">
        <f t="shared" si="6"/>
        <v>Hastings Runners</v>
      </c>
      <c r="N14" s="7">
        <f aca="true" t="shared" si="8" ref="N14:N19">Q3</f>
        <v>1758.4186851211073</v>
      </c>
      <c r="P14" s="6"/>
    </row>
    <row r="15" spans="1:16" ht="15">
      <c r="A15" t="s">
        <v>241</v>
      </c>
      <c r="B15" s="9">
        <v>0.7958333333333334</v>
      </c>
      <c r="C15" t="s">
        <v>242</v>
      </c>
      <c r="D15">
        <f t="shared" si="5"/>
        <v>192</v>
      </c>
      <c r="H15" s="6">
        <f t="shared" si="3"/>
        <v>184.02768166089965</v>
      </c>
      <c r="I15" s="6"/>
      <c r="J15" s="8">
        <f t="shared" si="4"/>
        <v>4</v>
      </c>
      <c r="L15" s="2">
        <f t="shared" si="7"/>
        <v>1</v>
      </c>
      <c r="M15" t="str">
        <f t="shared" si="6"/>
        <v>Petts Wood Runners</v>
      </c>
      <c r="N15" s="7">
        <f t="shared" si="8"/>
        <v>2738.66989619377</v>
      </c>
      <c r="O15" s="6" t="s">
        <v>15</v>
      </c>
      <c r="P15" s="6">
        <f>N15-N18</f>
        <v>185.81520869377073</v>
      </c>
    </row>
    <row r="16" spans="1:14" ht="15">
      <c r="A16" t="s">
        <v>111</v>
      </c>
      <c r="B16" s="9">
        <v>0.7986111111111112</v>
      </c>
      <c r="C16" t="s">
        <v>94</v>
      </c>
      <c r="D16">
        <f t="shared" si="5"/>
        <v>191</v>
      </c>
      <c r="H16" s="6">
        <f t="shared" si="3"/>
        <v>185.52864583333331</v>
      </c>
      <c r="I16" s="6"/>
      <c r="J16" s="8">
        <f t="shared" si="4"/>
        <v>2</v>
      </c>
      <c r="L16" s="2">
        <f t="shared" si="7"/>
        <v>6</v>
      </c>
      <c r="M16" t="str">
        <f t="shared" si="6"/>
        <v>Sevenoaks AC</v>
      </c>
      <c r="N16" s="7">
        <f t="shared" si="8"/>
        <v>1657</v>
      </c>
    </row>
    <row r="17" spans="1:14" ht="15">
      <c r="A17" t="s">
        <v>55</v>
      </c>
      <c r="B17" s="9">
        <v>0.8027777777777777</v>
      </c>
      <c r="C17" t="s">
        <v>32</v>
      </c>
      <c r="D17">
        <f t="shared" si="5"/>
        <v>190</v>
      </c>
      <c r="H17" s="6">
        <f t="shared" si="3"/>
        <v>184.00394477317553</v>
      </c>
      <c r="I17" s="6"/>
      <c r="J17" s="8">
        <f t="shared" si="4"/>
        <v>2</v>
      </c>
      <c r="L17" s="2">
        <f t="shared" si="7"/>
        <v>3</v>
      </c>
      <c r="M17" t="str">
        <f t="shared" si="6"/>
        <v>Larkfield AC</v>
      </c>
      <c r="N17" s="7">
        <f t="shared" si="8"/>
        <v>2477.5757396449694</v>
      </c>
    </row>
    <row r="18" spans="1:14" ht="15">
      <c r="A18" t="s">
        <v>56</v>
      </c>
      <c r="B18" s="9">
        <v>0.80625</v>
      </c>
      <c r="C18" t="s">
        <v>32</v>
      </c>
      <c r="D18">
        <f t="shared" si="5"/>
        <v>189</v>
      </c>
      <c r="H18" s="6">
        <f t="shared" si="3"/>
        <v>177.07100591715977</v>
      </c>
      <c r="I18" s="6"/>
      <c r="J18" s="8">
        <f t="shared" si="4"/>
        <v>3</v>
      </c>
      <c r="L18" s="2">
        <f t="shared" si="7"/>
        <v>2</v>
      </c>
      <c r="M18" t="str">
        <f t="shared" si="6"/>
        <v>Orpington Road Runners</v>
      </c>
      <c r="N18" s="7">
        <f t="shared" si="8"/>
        <v>2552.8546874999993</v>
      </c>
    </row>
    <row r="19" spans="1:14" ht="15">
      <c r="A19" t="s">
        <v>250</v>
      </c>
      <c r="B19" s="9">
        <v>0.8069444444444445</v>
      </c>
      <c r="C19" t="s">
        <v>242</v>
      </c>
      <c r="D19">
        <f t="shared" si="5"/>
        <v>188</v>
      </c>
      <c r="H19" s="6">
        <f t="shared" si="3"/>
        <v>177.5916955017301</v>
      </c>
      <c r="I19" s="6"/>
      <c r="J19" s="8">
        <f t="shared" si="4"/>
        <v>5</v>
      </c>
      <c r="L19" s="2">
        <f t="shared" si="7"/>
        <v>7</v>
      </c>
      <c r="M19" t="str">
        <f t="shared" si="6"/>
        <v>Paddock Wood AC</v>
      </c>
      <c r="N19" s="7">
        <f t="shared" si="8"/>
        <v>1571.4740484429062</v>
      </c>
    </row>
    <row r="20" spans="1:10" ht="15">
      <c r="A20" t="s">
        <v>28</v>
      </c>
      <c r="B20" s="9">
        <v>0.8104166666666667</v>
      </c>
      <c r="C20" t="s">
        <v>0</v>
      </c>
      <c r="D20">
        <f t="shared" si="5"/>
        <v>187</v>
      </c>
      <c r="H20" s="6">
        <f t="shared" si="3"/>
        <v>187</v>
      </c>
      <c r="I20" s="6"/>
      <c r="J20" s="8">
        <f t="shared" si="4"/>
        <v>1</v>
      </c>
    </row>
    <row r="21" spans="1:13" ht="15">
      <c r="A21" t="s">
        <v>231</v>
      </c>
      <c r="B21" s="9">
        <v>0.8152777777777778</v>
      </c>
      <c r="C21" t="s">
        <v>225</v>
      </c>
      <c r="D21">
        <f t="shared" si="5"/>
        <v>186</v>
      </c>
      <c r="H21" s="6">
        <f t="shared" si="3"/>
        <v>186</v>
      </c>
      <c r="I21" s="6"/>
      <c r="J21" s="8">
        <f t="shared" si="4"/>
        <v>4</v>
      </c>
      <c r="L21" t="s">
        <v>18</v>
      </c>
      <c r="M21" s="5">
        <f>MIN($N$2:$N$8)</f>
        <v>15</v>
      </c>
    </row>
    <row r="22" spans="1:10" ht="15">
      <c r="A22" t="s">
        <v>232</v>
      </c>
      <c r="B22" s="9">
        <v>0.8166666666666668</v>
      </c>
      <c r="C22" t="s">
        <v>225</v>
      </c>
      <c r="D22">
        <f t="shared" si="5"/>
        <v>185</v>
      </c>
      <c r="H22" s="6">
        <f t="shared" si="3"/>
        <v>185</v>
      </c>
      <c r="I22" s="6"/>
      <c r="J22" s="8">
        <f t="shared" si="4"/>
        <v>5</v>
      </c>
    </row>
    <row r="23" spans="1:10" ht="15">
      <c r="A23" t="s">
        <v>112</v>
      </c>
      <c r="B23" s="9">
        <v>0.8208333333333333</v>
      </c>
      <c r="C23" t="s">
        <v>94</v>
      </c>
      <c r="D23">
        <f t="shared" si="5"/>
        <v>184</v>
      </c>
      <c r="H23" s="6">
        <f t="shared" si="3"/>
        <v>173.45833333333334</v>
      </c>
      <c r="I23" s="6"/>
      <c r="J23" s="8">
        <f t="shared" si="4"/>
        <v>3</v>
      </c>
    </row>
    <row r="24" spans="1:10" ht="15">
      <c r="A24" t="s">
        <v>150</v>
      </c>
      <c r="B24" s="9">
        <v>0.8229166666666666</v>
      </c>
      <c r="C24" t="s">
        <v>142</v>
      </c>
      <c r="D24">
        <f t="shared" si="5"/>
        <v>183</v>
      </c>
      <c r="H24" s="6">
        <f t="shared" si="3"/>
        <v>183</v>
      </c>
      <c r="I24" s="6"/>
      <c r="J24" s="8">
        <f t="shared" si="4"/>
        <v>1</v>
      </c>
    </row>
    <row r="25" spans="1:10" ht="15">
      <c r="A25" t="s">
        <v>84</v>
      </c>
      <c r="B25" s="9">
        <v>0.8243055555555556</v>
      </c>
      <c r="C25" t="s">
        <v>32</v>
      </c>
      <c r="D25">
        <f t="shared" si="5"/>
        <v>182</v>
      </c>
      <c r="H25" s="6">
        <f t="shared" si="3"/>
        <v>164.76923076923077</v>
      </c>
      <c r="I25" s="6"/>
      <c r="J25" s="8">
        <f t="shared" si="4"/>
        <v>4</v>
      </c>
    </row>
    <row r="26" spans="1:10" ht="15">
      <c r="A26" t="s">
        <v>194</v>
      </c>
      <c r="B26" s="9">
        <v>0.8243055555555556</v>
      </c>
      <c r="C26" t="s">
        <v>171</v>
      </c>
      <c r="D26">
        <f t="shared" si="5"/>
        <v>182</v>
      </c>
      <c r="H26" s="6">
        <f t="shared" si="3"/>
        <v>161.8477508650519</v>
      </c>
      <c r="I26" s="6"/>
      <c r="J26" s="8">
        <f t="shared" si="4"/>
        <v>5</v>
      </c>
    </row>
    <row r="27" spans="1:10" ht="15">
      <c r="A27" t="s">
        <v>192</v>
      </c>
      <c r="B27" s="9">
        <v>0.8388888888888889</v>
      </c>
      <c r="C27" t="s">
        <v>171</v>
      </c>
      <c r="D27">
        <f t="shared" si="5"/>
        <v>180</v>
      </c>
      <c r="H27" s="6">
        <f t="shared" si="3"/>
        <v>155.0865051903114</v>
      </c>
      <c r="I27" s="6"/>
      <c r="J27" s="8">
        <f t="shared" si="4"/>
        <v>6</v>
      </c>
    </row>
    <row r="28" spans="1:10" ht="15">
      <c r="A28" t="s">
        <v>184</v>
      </c>
      <c r="B28" s="9">
        <v>0.8395833333333332</v>
      </c>
      <c r="C28" t="s">
        <v>171</v>
      </c>
      <c r="D28">
        <f t="shared" si="5"/>
        <v>179</v>
      </c>
      <c r="H28" s="6">
        <f t="shared" si="3"/>
        <v>149.26989619377161</v>
      </c>
      <c r="I28" s="6"/>
      <c r="J28" s="8">
        <f t="shared" si="4"/>
        <v>7</v>
      </c>
    </row>
    <row r="29" spans="1:10" ht="15">
      <c r="A29" t="s">
        <v>63</v>
      </c>
      <c r="B29" s="9">
        <v>0.8409722222222222</v>
      </c>
      <c r="C29" t="s">
        <v>32</v>
      </c>
      <c r="D29">
        <f t="shared" si="5"/>
        <v>178</v>
      </c>
      <c r="H29" s="6">
        <f t="shared" si="3"/>
        <v>155.53057199211048</v>
      </c>
      <c r="I29" s="6"/>
      <c r="J29" s="8">
        <f t="shared" si="4"/>
        <v>5</v>
      </c>
    </row>
    <row r="30" spans="1:10" ht="15">
      <c r="A30" t="s">
        <v>131</v>
      </c>
      <c r="B30" s="9">
        <v>0.8472222222222222</v>
      </c>
      <c r="C30" t="s">
        <v>94</v>
      </c>
      <c r="D30">
        <f t="shared" si="5"/>
        <v>177</v>
      </c>
      <c r="H30" s="6">
        <f t="shared" si="3"/>
        <v>161.7890625</v>
      </c>
      <c r="I30" s="6"/>
      <c r="J30" s="8">
        <f t="shared" si="4"/>
        <v>4</v>
      </c>
    </row>
    <row r="31" spans="1:10" ht="15">
      <c r="A31" t="s">
        <v>174</v>
      </c>
      <c r="B31" s="9">
        <v>0.8493055555555555</v>
      </c>
      <c r="C31" t="s">
        <v>171</v>
      </c>
      <c r="D31">
        <f t="shared" si="5"/>
        <v>176</v>
      </c>
      <c r="H31" s="6">
        <f t="shared" si="3"/>
        <v>141.89619377162632</v>
      </c>
      <c r="I31" s="6"/>
      <c r="J31" s="8">
        <f t="shared" si="4"/>
        <v>8</v>
      </c>
    </row>
    <row r="32" spans="1:10" ht="15">
      <c r="A32" t="s">
        <v>31</v>
      </c>
      <c r="B32" s="9">
        <v>0.8506944444444445</v>
      </c>
      <c r="C32" t="s">
        <v>32</v>
      </c>
      <c r="D32">
        <f t="shared" si="5"/>
        <v>175</v>
      </c>
      <c r="H32" s="6">
        <f t="shared" si="3"/>
        <v>147.38658777120315</v>
      </c>
      <c r="I32" s="6"/>
      <c r="J32" s="8">
        <f t="shared" si="4"/>
        <v>6</v>
      </c>
    </row>
    <row r="33" spans="1:10" ht="15">
      <c r="A33" t="s">
        <v>135</v>
      </c>
      <c r="B33" s="9">
        <v>0.8506944444444445</v>
      </c>
      <c r="C33" t="s">
        <v>94</v>
      </c>
      <c r="D33">
        <f t="shared" si="5"/>
        <v>175</v>
      </c>
      <c r="H33" s="6">
        <f t="shared" si="3"/>
        <v>154.94791666666666</v>
      </c>
      <c r="I33" s="6"/>
      <c r="J33" s="8">
        <f t="shared" si="4"/>
        <v>5</v>
      </c>
    </row>
    <row r="34" spans="1:10" ht="15">
      <c r="A34" t="s">
        <v>42</v>
      </c>
      <c r="B34" s="9">
        <v>0.8513888888888889</v>
      </c>
      <c r="C34" t="s">
        <v>32</v>
      </c>
      <c r="D34">
        <f t="shared" si="5"/>
        <v>173</v>
      </c>
      <c r="H34" s="6">
        <f t="shared" si="3"/>
        <v>140.24260355029585</v>
      </c>
      <c r="I34" s="6"/>
      <c r="J34" s="8">
        <f t="shared" si="4"/>
        <v>7</v>
      </c>
    </row>
    <row r="35" spans="1:10" ht="15">
      <c r="A35" t="s">
        <v>44</v>
      </c>
      <c r="B35" s="9">
        <v>0.8520833333333333</v>
      </c>
      <c r="C35" t="s">
        <v>32</v>
      </c>
      <c r="D35">
        <f t="shared" si="5"/>
        <v>172</v>
      </c>
      <c r="H35" s="6">
        <f t="shared" si="3"/>
        <v>134.00394477317553</v>
      </c>
      <c r="I35" s="6"/>
      <c r="J35" s="8">
        <f aca="true" t="shared" si="9" ref="J35:J67">SUMPRODUCT((--(C35=$C$3:$C$296)),(--(B35&gt;$B$3:$B$296)))+1</f>
        <v>8</v>
      </c>
    </row>
    <row r="36" spans="1:10" ht="15">
      <c r="A36" t="s">
        <v>47</v>
      </c>
      <c r="B36" s="9">
        <v>0.8520833333333333</v>
      </c>
      <c r="C36" t="s">
        <v>32</v>
      </c>
      <c r="D36">
        <f aca="true" t="shared" si="10" ref="D36:D68">IF($B35=$B36,$D35,$D$3-ROW()+3)</f>
        <v>172</v>
      </c>
      <c r="H36" s="6">
        <f t="shared" si="3"/>
        <v>134.00394477317553</v>
      </c>
      <c r="I36" s="6"/>
      <c r="J36" s="8">
        <f t="shared" si="9"/>
        <v>8</v>
      </c>
    </row>
    <row r="37" spans="1:10" ht="15">
      <c r="A37" t="s">
        <v>5</v>
      </c>
      <c r="B37" s="9">
        <v>0.8534722222222223</v>
      </c>
      <c r="C37" t="s">
        <v>0</v>
      </c>
      <c r="D37">
        <f t="shared" si="10"/>
        <v>170</v>
      </c>
      <c r="H37" s="6">
        <f t="shared" si="3"/>
        <v>167.64705882352942</v>
      </c>
      <c r="I37" s="6"/>
      <c r="J37" s="8">
        <f t="shared" si="9"/>
        <v>2</v>
      </c>
    </row>
    <row r="38" spans="1:10" ht="15">
      <c r="A38" t="s">
        <v>129</v>
      </c>
      <c r="B38" s="9">
        <v>0.8541666666666666</v>
      </c>
      <c r="C38" t="s">
        <v>94</v>
      </c>
      <c r="D38">
        <f t="shared" si="10"/>
        <v>169</v>
      </c>
      <c r="H38" s="6">
        <f t="shared" si="3"/>
        <v>144.79427083333334</v>
      </c>
      <c r="I38" s="6"/>
      <c r="J38" s="8">
        <f t="shared" si="9"/>
        <v>6</v>
      </c>
    </row>
    <row r="39" spans="1:10" ht="15">
      <c r="A39" t="s">
        <v>12</v>
      </c>
      <c r="B39" s="9">
        <v>0.8548611111111111</v>
      </c>
      <c r="C39" t="s">
        <v>0</v>
      </c>
      <c r="D39">
        <f t="shared" si="10"/>
        <v>168</v>
      </c>
      <c r="H39" s="6">
        <f t="shared" si="3"/>
        <v>163.34948096885816</v>
      </c>
      <c r="I39" s="6"/>
      <c r="J39" s="8">
        <f t="shared" si="9"/>
        <v>3</v>
      </c>
    </row>
    <row r="40" spans="1:10" ht="15">
      <c r="A40" t="s">
        <v>239</v>
      </c>
      <c r="B40" s="9">
        <v>0.8548611111111111</v>
      </c>
      <c r="C40" t="s">
        <v>225</v>
      </c>
      <c r="D40">
        <f t="shared" si="10"/>
        <v>168</v>
      </c>
      <c r="H40" s="6">
        <f t="shared" si="3"/>
        <v>168</v>
      </c>
      <c r="I40" s="6"/>
      <c r="J40" s="8">
        <f t="shared" si="9"/>
        <v>6</v>
      </c>
    </row>
    <row r="41" spans="1:10" ht="15">
      <c r="A41" t="s">
        <v>251</v>
      </c>
      <c r="B41" s="9">
        <v>0.8555555555555556</v>
      </c>
      <c r="C41" t="s">
        <v>242</v>
      </c>
      <c r="D41">
        <f t="shared" si="10"/>
        <v>166</v>
      </c>
      <c r="H41" s="6">
        <f t="shared" si="3"/>
        <v>154.5121107266436</v>
      </c>
      <c r="I41" s="6"/>
      <c r="J41" s="8">
        <f t="shared" si="9"/>
        <v>6</v>
      </c>
    </row>
    <row r="42" spans="1:10" ht="15">
      <c r="A42" t="s">
        <v>245</v>
      </c>
      <c r="B42" s="9">
        <v>0.85625</v>
      </c>
      <c r="C42" t="s">
        <v>242</v>
      </c>
      <c r="D42">
        <f t="shared" si="10"/>
        <v>165</v>
      </c>
      <c r="H42" s="6">
        <f t="shared" si="3"/>
        <v>151.29757785467126</v>
      </c>
      <c r="I42" s="6"/>
      <c r="J42" s="8">
        <f t="shared" si="9"/>
        <v>7</v>
      </c>
    </row>
    <row r="43" spans="1:10" ht="15">
      <c r="A43" t="s">
        <v>149</v>
      </c>
      <c r="B43" s="9">
        <v>0.8576388888888888</v>
      </c>
      <c r="C43" t="s">
        <v>142</v>
      </c>
      <c r="D43">
        <f t="shared" si="10"/>
        <v>164</v>
      </c>
      <c r="H43" s="6">
        <f t="shared" si="3"/>
        <v>161.73010380622839</v>
      </c>
      <c r="I43" s="6"/>
      <c r="J43" s="8">
        <f t="shared" si="9"/>
        <v>2</v>
      </c>
    </row>
    <row r="44" spans="1:10" ht="15">
      <c r="A44" t="s">
        <v>92</v>
      </c>
      <c r="B44" s="9">
        <v>0.8590277777777778</v>
      </c>
      <c r="C44" t="s">
        <v>32</v>
      </c>
      <c r="D44">
        <f t="shared" si="10"/>
        <v>163</v>
      </c>
      <c r="H44" s="6">
        <f t="shared" si="3"/>
        <v>116.70414201183432</v>
      </c>
      <c r="I44" s="6"/>
      <c r="J44" s="8">
        <f t="shared" si="9"/>
        <v>10</v>
      </c>
    </row>
    <row r="45" spans="1:10" ht="15">
      <c r="A45" t="s">
        <v>183</v>
      </c>
      <c r="B45" s="9">
        <v>0.8611111111111112</v>
      </c>
      <c r="C45" t="s">
        <v>171</v>
      </c>
      <c r="D45">
        <f t="shared" si="10"/>
        <v>162</v>
      </c>
      <c r="H45" s="6">
        <f t="shared" si="3"/>
        <v>126.12456747404843</v>
      </c>
      <c r="I45" s="6"/>
      <c r="J45" s="8">
        <f t="shared" si="9"/>
        <v>9</v>
      </c>
    </row>
    <row r="46" spans="1:10" ht="15">
      <c r="A46" t="s">
        <v>272</v>
      </c>
      <c r="B46" s="9">
        <v>0.8666666666666667</v>
      </c>
      <c r="C46" t="s">
        <v>0</v>
      </c>
      <c r="D46">
        <f t="shared" si="10"/>
        <v>161</v>
      </c>
      <c r="H46" s="6">
        <f t="shared" si="3"/>
        <v>154.31487889273356</v>
      </c>
      <c r="I46" s="6"/>
      <c r="J46" s="8">
        <f t="shared" si="9"/>
        <v>4</v>
      </c>
    </row>
    <row r="47" spans="1:10" ht="15">
      <c r="A47" t="s">
        <v>127</v>
      </c>
      <c r="B47" s="9">
        <v>0.876388888888889</v>
      </c>
      <c r="C47" t="s">
        <v>94</v>
      </c>
      <c r="D47">
        <f t="shared" si="10"/>
        <v>160</v>
      </c>
      <c r="H47" s="6">
        <f t="shared" si="3"/>
        <v>132.5</v>
      </c>
      <c r="I47" s="6"/>
      <c r="J47" s="8">
        <f t="shared" si="9"/>
        <v>7</v>
      </c>
    </row>
    <row r="48" spans="1:10" ht="15">
      <c r="A48" t="s">
        <v>188</v>
      </c>
      <c r="B48" s="9">
        <v>0.8770833333333333</v>
      </c>
      <c r="C48" t="s">
        <v>171</v>
      </c>
      <c r="D48">
        <f t="shared" si="10"/>
        <v>159</v>
      </c>
      <c r="H48" s="6">
        <f t="shared" si="3"/>
        <v>119.38754325259517</v>
      </c>
      <c r="I48" s="6"/>
      <c r="J48" s="8">
        <f t="shared" si="9"/>
        <v>10</v>
      </c>
    </row>
    <row r="49" spans="1:10" ht="15">
      <c r="A49" t="s">
        <v>193</v>
      </c>
      <c r="B49" s="9">
        <v>0.8777777777777778</v>
      </c>
      <c r="C49" t="s">
        <v>171</v>
      </c>
      <c r="D49">
        <f t="shared" si="10"/>
        <v>158</v>
      </c>
      <c r="H49" s="6">
        <f t="shared" si="3"/>
        <v>114.2629757785467</v>
      </c>
      <c r="I49" s="6"/>
      <c r="J49" s="8">
        <f t="shared" si="9"/>
        <v>11</v>
      </c>
    </row>
    <row r="50" spans="1:10" ht="15">
      <c r="A50" t="s">
        <v>163</v>
      </c>
      <c r="B50" s="9">
        <v>0.8861111111111111</v>
      </c>
      <c r="C50" t="s">
        <v>142</v>
      </c>
      <c r="D50">
        <f t="shared" si="10"/>
        <v>157</v>
      </c>
      <c r="H50" s="6">
        <f t="shared" si="3"/>
        <v>152.65397923875435</v>
      </c>
      <c r="I50" s="6"/>
      <c r="J50" s="8">
        <f t="shared" si="9"/>
        <v>3</v>
      </c>
    </row>
    <row r="51" spans="1:10" ht="15">
      <c r="A51" t="s">
        <v>66</v>
      </c>
      <c r="B51" s="9">
        <v>0.8881944444444444</v>
      </c>
      <c r="C51" t="s">
        <v>32</v>
      </c>
      <c r="D51">
        <f t="shared" si="10"/>
        <v>156</v>
      </c>
      <c r="H51" s="6">
        <f t="shared" si="3"/>
        <v>106.76923076923077</v>
      </c>
      <c r="I51" s="6"/>
      <c r="J51" s="8">
        <f t="shared" si="9"/>
        <v>11</v>
      </c>
    </row>
    <row r="52" spans="1:10" ht="15">
      <c r="A52" t="s">
        <v>208</v>
      </c>
      <c r="B52" s="9">
        <v>0.8888888888888888</v>
      </c>
      <c r="C52" t="s">
        <v>171</v>
      </c>
      <c r="D52">
        <f t="shared" si="10"/>
        <v>155</v>
      </c>
      <c r="H52" s="6">
        <f t="shared" si="3"/>
        <v>107.80276816608996</v>
      </c>
      <c r="I52" s="6"/>
      <c r="J52" s="8">
        <f t="shared" si="9"/>
        <v>12</v>
      </c>
    </row>
    <row r="53" spans="1:10" ht="15">
      <c r="A53" t="s">
        <v>98</v>
      </c>
      <c r="B53" s="9">
        <v>0.8902777777777778</v>
      </c>
      <c r="C53" t="s">
        <v>94</v>
      </c>
      <c r="D53">
        <f t="shared" si="10"/>
        <v>154</v>
      </c>
      <c r="H53" s="6">
        <f t="shared" si="3"/>
        <v>123.11979166666666</v>
      </c>
      <c r="I53" s="6"/>
      <c r="J53" s="8">
        <f t="shared" si="9"/>
        <v>8</v>
      </c>
    </row>
    <row r="54" spans="1:10" ht="15">
      <c r="A54" t="s">
        <v>77</v>
      </c>
      <c r="B54" s="9">
        <v>0.8923611111111112</v>
      </c>
      <c r="C54" t="s">
        <v>32</v>
      </c>
      <c r="D54">
        <f t="shared" si="10"/>
        <v>153</v>
      </c>
      <c r="H54" s="6">
        <f t="shared" si="3"/>
        <v>99.88757396449704</v>
      </c>
      <c r="I54" s="6"/>
      <c r="J54" s="8">
        <f t="shared" si="9"/>
        <v>12</v>
      </c>
    </row>
    <row r="55" spans="1:10" ht="15">
      <c r="A55" t="s">
        <v>95</v>
      </c>
      <c r="B55" s="9">
        <v>0.8944444444444444</v>
      </c>
      <c r="C55" t="s">
        <v>94</v>
      </c>
      <c r="D55">
        <f t="shared" si="10"/>
        <v>152</v>
      </c>
      <c r="H55" s="6">
        <f t="shared" si="3"/>
        <v>117.16666666666667</v>
      </c>
      <c r="I55" s="6"/>
      <c r="J55" s="8">
        <f t="shared" si="9"/>
        <v>9</v>
      </c>
    </row>
    <row r="56" spans="1:10" ht="15">
      <c r="A56" t="s">
        <v>198</v>
      </c>
      <c r="B56" s="9">
        <v>0.8993055555555555</v>
      </c>
      <c r="C56" t="s">
        <v>171</v>
      </c>
      <c r="D56">
        <f t="shared" si="10"/>
        <v>151</v>
      </c>
      <c r="H56" s="6">
        <f t="shared" si="3"/>
        <v>100.840830449827</v>
      </c>
      <c r="I56" s="6"/>
      <c r="J56" s="8">
        <f t="shared" si="9"/>
        <v>13</v>
      </c>
    </row>
    <row r="57" spans="1:10" ht="15">
      <c r="A57" t="s">
        <v>11</v>
      </c>
      <c r="B57" s="9">
        <v>0.904861111111111</v>
      </c>
      <c r="C57" t="s">
        <v>0</v>
      </c>
      <c r="D57">
        <f t="shared" si="10"/>
        <v>150</v>
      </c>
      <c r="H57" s="6">
        <f t="shared" si="3"/>
        <v>141.6955017301038</v>
      </c>
      <c r="I57" s="6"/>
      <c r="J57" s="8">
        <f t="shared" si="9"/>
        <v>5</v>
      </c>
    </row>
    <row r="58" spans="1:10" ht="15">
      <c r="A58" t="s">
        <v>125</v>
      </c>
      <c r="B58" s="9">
        <v>0.9055555555555556</v>
      </c>
      <c r="C58" t="s">
        <v>94</v>
      </c>
      <c r="D58">
        <f t="shared" si="10"/>
        <v>149</v>
      </c>
      <c r="H58" s="6">
        <f t="shared" si="3"/>
        <v>110.5859375</v>
      </c>
      <c r="I58" s="6"/>
      <c r="J58" s="8">
        <f t="shared" si="9"/>
        <v>10</v>
      </c>
    </row>
    <row r="59" spans="1:10" ht="15">
      <c r="A59" t="s">
        <v>173</v>
      </c>
      <c r="B59" s="9">
        <v>0.9055555555555556</v>
      </c>
      <c r="C59" t="s">
        <v>171</v>
      </c>
      <c r="D59">
        <f t="shared" si="10"/>
        <v>149</v>
      </c>
      <c r="H59" s="6">
        <f t="shared" si="3"/>
        <v>95.38062283737023</v>
      </c>
      <c r="I59" s="6"/>
      <c r="J59" s="8">
        <f t="shared" si="9"/>
        <v>14</v>
      </c>
    </row>
    <row r="60" spans="1:10" ht="15">
      <c r="A60" t="s">
        <v>274</v>
      </c>
      <c r="B60" s="9">
        <v>0.9069444444444444</v>
      </c>
      <c r="C60" t="s">
        <v>225</v>
      </c>
      <c r="D60">
        <f t="shared" si="10"/>
        <v>147</v>
      </c>
      <c r="H60" s="6">
        <f t="shared" si="3"/>
        <v>147</v>
      </c>
      <c r="I60" s="6"/>
      <c r="J60" s="8">
        <f>SUMPRODUCT((--(C60=$C$3:$C$296)),(--(B60&gt;$B$3:$B$296)))+1</f>
        <v>7</v>
      </c>
    </row>
    <row r="61" spans="1:10" ht="15">
      <c r="A61" t="s">
        <v>116</v>
      </c>
      <c r="B61" s="9">
        <v>0.9111111111111111</v>
      </c>
      <c r="C61" t="s">
        <v>94</v>
      </c>
      <c r="D61">
        <f>IF($B59=$B61,$D59,$D$3-ROW()+3)</f>
        <v>146</v>
      </c>
      <c r="H61" s="6">
        <f t="shared" si="3"/>
        <v>104.17708333333333</v>
      </c>
      <c r="I61" s="6"/>
      <c r="J61" s="8">
        <f t="shared" si="9"/>
        <v>11</v>
      </c>
    </row>
    <row r="62" spans="1:10" ht="15">
      <c r="A62" t="s">
        <v>243</v>
      </c>
      <c r="B62" s="9">
        <v>0.9131944444444445</v>
      </c>
      <c r="C62" t="s">
        <v>242</v>
      </c>
      <c r="D62">
        <f t="shared" si="10"/>
        <v>145</v>
      </c>
      <c r="H62" s="6">
        <f t="shared" si="3"/>
        <v>130.9515570934256</v>
      </c>
      <c r="I62" s="6"/>
      <c r="J62" s="8">
        <f t="shared" si="9"/>
        <v>8</v>
      </c>
    </row>
    <row r="63" spans="1:10" ht="15">
      <c r="A63" t="s">
        <v>226</v>
      </c>
      <c r="B63" s="9">
        <v>0.9159722222222223</v>
      </c>
      <c r="C63" t="s">
        <v>225</v>
      </c>
      <c r="D63">
        <f t="shared" si="10"/>
        <v>144</v>
      </c>
      <c r="H63" s="6">
        <f t="shared" si="3"/>
        <v>144</v>
      </c>
      <c r="I63" s="6"/>
      <c r="J63" s="8">
        <f t="shared" si="9"/>
        <v>8</v>
      </c>
    </row>
    <row r="64" spans="1:10" ht="15">
      <c r="A64" t="s">
        <v>265</v>
      </c>
      <c r="B64" s="9">
        <v>0.9166666666666666</v>
      </c>
      <c r="C64" t="s">
        <v>94</v>
      </c>
      <c r="D64">
        <f t="shared" si="10"/>
        <v>143</v>
      </c>
      <c r="H64" s="6">
        <f t="shared" si="3"/>
        <v>97.94010416666667</v>
      </c>
      <c r="I64" s="6"/>
      <c r="J64" s="8">
        <f t="shared" si="9"/>
        <v>12</v>
      </c>
    </row>
    <row r="65" spans="1:10" ht="15">
      <c r="A65" t="s">
        <v>97</v>
      </c>
      <c r="B65" s="9">
        <v>0.9194444444444444</v>
      </c>
      <c r="C65" t="s">
        <v>94</v>
      </c>
      <c r="D65">
        <f t="shared" si="10"/>
        <v>142</v>
      </c>
      <c r="H65" s="6">
        <f t="shared" si="3"/>
        <v>93.1875</v>
      </c>
      <c r="I65" s="6"/>
      <c r="J65" s="8">
        <f t="shared" si="9"/>
        <v>13</v>
      </c>
    </row>
    <row r="66" spans="1:10" ht="15">
      <c r="A66" t="s">
        <v>34</v>
      </c>
      <c r="B66" s="9">
        <v>0.9215277777777778</v>
      </c>
      <c r="C66" t="s">
        <v>32</v>
      </c>
      <c r="D66">
        <f t="shared" si="10"/>
        <v>141</v>
      </c>
      <c r="H66" s="6">
        <f t="shared" si="3"/>
        <v>87.60355029585799</v>
      </c>
      <c r="I66" s="6"/>
      <c r="J66" s="8">
        <f t="shared" si="9"/>
        <v>13</v>
      </c>
    </row>
    <row r="67" spans="1:10" ht="15">
      <c r="A67" t="s">
        <v>159</v>
      </c>
      <c r="B67" s="9">
        <v>0.9215277777777778</v>
      </c>
      <c r="C67" t="s">
        <v>142</v>
      </c>
      <c r="D67">
        <f t="shared" si="10"/>
        <v>141</v>
      </c>
      <c r="H67" s="6">
        <f t="shared" si="3"/>
        <v>135.14532871972318</v>
      </c>
      <c r="I67" s="6"/>
      <c r="J67" s="8">
        <f t="shared" si="9"/>
        <v>4</v>
      </c>
    </row>
    <row r="68" spans="1:10" ht="15">
      <c r="A68" t="s">
        <v>141</v>
      </c>
      <c r="B68" s="9">
        <v>0.9222222222222222</v>
      </c>
      <c r="C68" t="s">
        <v>142</v>
      </c>
      <c r="D68">
        <f t="shared" si="10"/>
        <v>139</v>
      </c>
      <c r="H68" s="6">
        <f aca="true" t="shared" si="11" ref="H68:H131">MAX(0.1,IF($C68=$M$2,$D68*(($N$2-(($J68-1)*(($N$2-$M$21)/($N$2/2))))/$N$2),IF($C68=$M$3,$D68*(($N$3-(($J68-1)*(($N$3-$M$21)/($N$3/2))))/$N$3),IF($C68=$M$4,$D68*(($N$4-(($J68-1)*(($N$4-$M$21)/($N$4/2))))/$N$4),IF($C68=$M$5,$D68*(($N$5-(($J68-1)*(($N$5-$M$21)/($N$5/2))))/$N$5),IF($C68=$M$6,$D68*(($N$6-(($J68-1)*(($N$6-$M$21)/($N$6/2))))/$N$6),IF($C68=$M$7,$D68*(($N$7-(($J68-1)*(($N$7-$M$21)/($N$7/2))))/$N$7),IF($C68=$M$8,$D68*(($N$8-(($J68-1)*(($N$8-$M$21)/($N$8/2))))/$N$8),10000))))))))</f>
        <v>131.3044982698962</v>
      </c>
      <c r="I68" s="6"/>
      <c r="J68" s="8">
        <f aca="true" t="shared" si="12" ref="J68:J99">SUMPRODUCT((--(C68=$C$3:$C$296)),(--(B68&gt;$B$3:$B$296)))+1</f>
        <v>5</v>
      </c>
    </row>
    <row r="69" spans="1:10" ht="15">
      <c r="A69" t="s">
        <v>216</v>
      </c>
      <c r="B69" s="9">
        <v>0.9229166666666666</v>
      </c>
      <c r="C69" t="s">
        <v>171</v>
      </c>
      <c r="D69">
        <f aca="true" t="shared" si="13" ref="D69:D100">IF($B68=$B69,$D68,$D$3-ROW()+3)</f>
        <v>138</v>
      </c>
      <c r="H69" s="6">
        <f t="shared" si="11"/>
        <v>84.51903114186851</v>
      </c>
      <c r="I69" s="6"/>
      <c r="J69" s="8">
        <f t="shared" si="12"/>
        <v>15</v>
      </c>
    </row>
    <row r="70" spans="1:10" ht="15">
      <c r="A70" t="s">
        <v>215</v>
      </c>
      <c r="B70" s="9">
        <v>0.9284722222222223</v>
      </c>
      <c r="C70" t="s">
        <v>171</v>
      </c>
      <c r="D70">
        <f t="shared" si="13"/>
        <v>137</v>
      </c>
      <c r="H70" s="6">
        <f t="shared" si="11"/>
        <v>80.11418685121107</v>
      </c>
      <c r="I70" s="6"/>
      <c r="J70" s="8">
        <f t="shared" si="12"/>
        <v>16</v>
      </c>
    </row>
    <row r="71" spans="1:10" ht="15">
      <c r="A71" t="s">
        <v>162</v>
      </c>
      <c r="B71" s="9">
        <v>0.9305555555555555</v>
      </c>
      <c r="C71" t="s">
        <v>142</v>
      </c>
      <c r="D71">
        <f t="shared" si="13"/>
        <v>136</v>
      </c>
      <c r="H71" s="6">
        <f t="shared" si="11"/>
        <v>126.58823529411765</v>
      </c>
      <c r="I71" s="6"/>
      <c r="J71" s="8">
        <f t="shared" si="12"/>
        <v>6</v>
      </c>
    </row>
    <row r="72" spans="1:10" ht="15">
      <c r="A72" t="s">
        <v>259</v>
      </c>
      <c r="B72" s="9">
        <v>0.93125</v>
      </c>
      <c r="C72" t="s">
        <v>242</v>
      </c>
      <c r="D72">
        <f t="shared" si="13"/>
        <v>135</v>
      </c>
      <c r="H72" s="6">
        <f t="shared" si="11"/>
        <v>120.05190311418684</v>
      </c>
      <c r="I72" s="6"/>
      <c r="J72" s="8">
        <f t="shared" si="12"/>
        <v>9</v>
      </c>
    </row>
    <row r="73" spans="1:10" ht="15">
      <c r="A73" t="s">
        <v>65</v>
      </c>
      <c r="B73" s="9">
        <v>0.9319444444444445</v>
      </c>
      <c r="C73" t="s">
        <v>32</v>
      </c>
      <c r="D73">
        <f t="shared" si="13"/>
        <v>134</v>
      </c>
      <c r="H73" s="6">
        <f t="shared" si="11"/>
        <v>79.02564102564102</v>
      </c>
      <c r="I73" s="6"/>
      <c r="J73" s="8">
        <f t="shared" si="12"/>
        <v>14</v>
      </c>
    </row>
    <row r="74" spans="1:10" ht="15">
      <c r="A74" t="s">
        <v>144</v>
      </c>
      <c r="B74" s="9">
        <v>0.9326388888888889</v>
      </c>
      <c r="C74" t="s">
        <v>142</v>
      </c>
      <c r="D74">
        <f t="shared" si="13"/>
        <v>133</v>
      </c>
      <c r="H74" s="6">
        <f t="shared" si="11"/>
        <v>121.95501730103805</v>
      </c>
      <c r="I74" s="6"/>
      <c r="J74" s="8">
        <f t="shared" si="12"/>
        <v>7</v>
      </c>
    </row>
    <row r="75" spans="1:10" ht="15">
      <c r="A75" t="s">
        <v>256</v>
      </c>
      <c r="B75" s="9">
        <v>0.936111111111111</v>
      </c>
      <c r="C75" t="s">
        <v>242</v>
      </c>
      <c r="D75">
        <f t="shared" si="13"/>
        <v>132</v>
      </c>
      <c r="H75" s="6">
        <f t="shared" si="11"/>
        <v>115.55709342560553</v>
      </c>
      <c r="I75" s="6"/>
      <c r="J75" s="8">
        <f t="shared" si="12"/>
        <v>10</v>
      </c>
    </row>
    <row r="76" spans="1:10" ht="15">
      <c r="A76" t="s">
        <v>103</v>
      </c>
      <c r="B76" s="9">
        <v>0.9416666666666668</v>
      </c>
      <c r="C76" t="s">
        <v>94</v>
      </c>
      <c r="D76">
        <f t="shared" si="13"/>
        <v>131</v>
      </c>
      <c r="H76" s="6">
        <f t="shared" si="11"/>
        <v>82.21614583333333</v>
      </c>
      <c r="I76" s="6"/>
      <c r="J76" s="8">
        <f t="shared" si="12"/>
        <v>14</v>
      </c>
    </row>
    <row r="77" spans="1:10" ht="15">
      <c r="A77" t="s">
        <v>104</v>
      </c>
      <c r="B77" s="9">
        <v>0.9416666666666668</v>
      </c>
      <c r="C77" t="s">
        <v>94</v>
      </c>
      <c r="D77">
        <f t="shared" si="13"/>
        <v>131</v>
      </c>
      <c r="H77" s="6">
        <f t="shared" si="11"/>
        <v>82.21614583333333</v>
      </c>
      <c r="I77" s="6"/>
      <c r="J77" s="8">
        <f t="shared" si="12"/>
        <v>14</v>
      </c>
    </row>
    <row r="78" spans="1:10" ht="15">
      <c r="A78" t="s">
        <v>79</v>
      </c>
      <c r="B78" s="9">
        <v>0.9430555555555555</v>
      </c>
      <c r="C78" t="s">
        <v>32</v>
      </c>
      <c r="D78">
        <f t="shared" si="13"/>
        <v>129</v>
      </c>
      <c r="H78" s="6">
        <f t="shared" si="11"/>
        <v>72.00591715976331</v>
      </c>
      <c r="I78" s="6"/>
      <c r="J78" s="8">
        <f t="shared" si="12"/>
        <v>15</v>
      </c>
    </row>
    <row r="79" spans="1:10" ht="15">
      <c r="A79" t="s">
        <v>21</v>
      </c>
      <c r="B79" s="9">
        <v>0.9444444444444445</v>
      </c>
      <c r="C79" t="s">
        <v>0</v>
      </c>
      <c r="D79">
        <f t="shared" si="13"/>
        <v>128</v>
      </c>
      <c r="H79" s="6">
        <f t="shared" si="11"/>
        <v>119.14186851211073</v>
      </c>
      <c r="I79" s="6"/>
      <c r="J79" s="8">
        <f t="shared" si="12"/>
        <v>6</v>
      </c>
    </row>
    <row r="80" spans="1:10" ht="15">
      <c r="A80" t="s">
        <v>90</v>
      </c>
      <c r="B80" s="9">
        <v>0.9465277777777777</v>
      </c>
      <c r="C80" t="s">
        <v>32</v>
      </c>
      <c r="D80">
        <f t="shared" si="13"/>
        <v>127</v>
      </c>
      <c r="H80" s="6">
        <f t="shared" si="11"/>
        <v>66.88165680473372</v>
      </c>
      <c r="I80" s="6"/>
      <c r="J80" s="8">
        <f t="shared" si="12"/>
        <v>16</v>
      </c>
    </row>
    <row r="81" spans="1:10" ht="15">
      <c r="A81" t="s">
        <v>105</v>
      </c>
      <c r="B81" s="9">
        <v>0.9513888888888888</v>
      </c>
      <c r="C81" t="s">
        <v>94</v>
      </c>
      <c r="D81">
        <f t="shared" si="13"/>
        <v>126</v>
      </c>
      <c r="H81" s="6">
        <f t="shared" si="11"/>
        <v>71.859375</v>
      </c>
      <c r="I81" s="6"/>
      <c r="J81" s="8">
        <f t="shared" si="12"/>
        <v>16</v>
      </c>
    </row>
    <row r="82" spans="1:10" ht="15">
      <c r="A82" t="s">
        <v>107</v>
      </c>
      <c r="B82" s="9">
        <v>0.9534722222222222</v>
      </c>
      <c r="C82" t="s">
        <v>94</v>
      </c>
      <c r="D82">
        <f t="shared" si="13"/>
        <v>125</v>
      </c>
      <c r="H82" s="6">
        <f t="shared" si="11"/>
        <v>67.70833333333333</v>
      </c>
      <c r="I82" s="6"/>
      <c r="J82" s="8">
        <f t="shared" si="12"/>
        <v>17</v>
      </c>
    </row>
    <row r="83" spans="1:10" ht="15">
      <c r="A83" t="s">
        <v>249</v>
      </c>
      <c r="B83" s="9">
        <v>0.9534722222222222</v>
      </c>
      <c r="C83" t="s">
        <v>242</v>
      </c>
      <c r="D83">
        <f t="shared" si="13"/>
        <v>125</v>
      </c>
      <c r="H83" s="6">
        <f t="shared" si="11"/>
        <v>107.69896193771626</v>
      </c>
      <c r="I83" s="6"/>
      <c r="J83" s="8">
        <f t="shared" si="12"/>
        <v>11</v>
      </c>
    </row>
    <row r="84" spans="1:10" ht="15">
      <c r="A84" t="s">
        <v>3</v>
      </c>
      <c r="B84" s="9">
        <v>0.9555555555555556</v>
      </c>
      <c r="C84" t="s">
        <v>0</v>
      </c>
      <c r="D84">
        <f t="shared" si="13"/>
        <v>123</v>
      </c>
      <c r="H84" s="6">
        <f t="shared" si="11"/>
        <v>112.78546712802768</v>
      </c>
      <c r="I84" s="6"/>
      <c r="J84" s="8">
        <f t="shared" si="12"/>
        <v>7</v>
      </c>
    </row>
    <row r="85" spans="1:10" ht="15">
      <c r="A85" t="s">
        <v>10</v>
      </c>
      <c r="B85" s="9">
        <v>0.9555555555555556</v>
      </c>
      <c r="C85" t="s">
        <v>0</v>
      </c>
      <c r="D85">
        <f t="shared" si="13"/>
        <v>123</v>
      </c>
      <c r="H85" s="6">
        <f t="shared" si="11"/>
        <v>112.78546712802768</v>
      </c>
      <c r="I85" s="6"/>
      <c r="J85" s="8">
        <f t="shared" si="12"/>
        <v>7</v>
      </c>
    </row>
    <row r="86" spans="1:10" ht="15">
      <c r="A86" t="s">
        <v>164</v>
      </c>
      <c r="B86" s="9">
        <v>0.9576388888888889</v>
      </c>
      <c r="C86" t="s">
        <v>142</v>
      </c>
      <c r="D86">
        <f t="shared" si="13"/>
        <v>121</v>
      </c>
      <c r="H86" s="6">
        <f t="shared" si="11"/>
        <v>109.27681660899655</v>
      </c>
      <c r="I86" s="6"/>
      <c r="J86" s="8">
        <f t="shared" si="12"/>
        <v>8</v>
      </c>
    </row>
    <row r="87" spans="1:10" ht="15">
      <c r="A87" t="s">
        <v>196</v>
      </c>
      <c r="B87" s="9">
        <v>0.9583333333333334</v>
      </c>
      <c r="C87" t="s">
        <v>171</v>
      </c>
      <c r="D87">
        <f t="shared" si="13"/>
        <v>120</v>
      </c>
      <c r="H87" s="6">
        <f t="shared" si="11"/>
        <v>66.85121107266436</v>
      </c>
      <c r="I87" s="6"/>
      <c r="J87" s="8">
        <f t="shared" si="12"/>
        <v>17</v>
      </c>
    </row>
    <row r="88" spans="1:10" ht="15">
      <c r="A88" t="s">
        <v>110</v>
      </c>
      <c r="B88" s="9">
        <v>0.9638888888888889</v>
      </c>
      <c r="C88" t="s">
        <v>94</v>
      </c>
      <c r="D88">
        <f t="shared" si="13"/>
        <v>119</v>
      </c>
      <c r="H88" s="6">
        <f t="shared" si="11"/>
        <v>61.04947916666667</v>
      </c>
      <c r="I88" s="6"/>
      <c r="J88" s="8">
        <f t="shared" si="12"/>
        <v>18</v>
      </c>
    </row>
    <row r="89" spans="1:10" ht="15">
      <c r="A89" t="s">
        <v>187</v>
      </c>
      <c r="B89" s="9">
        <v>0.9659722222222222</v>
      </c>
      <c r="C89" t="s">
        <v>171</v>
      </c>
      <c r="D89">
        <f t="shared" si="13"/>
        <v>118</v>
      </c>
      <c r="H89" s="6">
        <f t="shared" si="11"/>
        <v>62.470588235294116</v>
      </c>
      <c r="I89" s="6"/>
      <c r="J89" s="8">
        <f t="shared" si="12"/>
        <v>18</v>
      </c>
    </row>
    <row r="90" spans="1:10" ht="15">
      <c r="A90" t="s">
        <v>4</v>
      </c>
      <c r="B90" s="9">
        <v>0.9736111111111111</v>
      </c>
      <c r="C90" t="s">
        <v>0</v>
      </c>
      <c r="D90">
        <f t="shared" si="13"/>
        <v>117</v>
      </c>
      <c r="H90" s="6">
        <f t="shared" si="11"/>
        <v>104.04498269896193</v>
      </c>
      <c r="I90" s="6"/>
      <c r="J90" s="8">
        <f t="shared" si="12"/>
        <v>9</v>
      </c>
    </row>
    <row r="91" spans="1:10" ht="15">
      <c r="A91" t="s">
        <v>126</v>
      </c>
      <c r="B91" s="9">
        <v>0.975</v>
      </c>
      <c r="C91" t="s">
        <v>94</v>
      </c>
      <c r="D91">
        <f t="shared" si="13"/>
        <v>116</v>
      </c>
      <c r="H91" s="6">
        <f t="shared" si="11"/>
        <v>56.1875</v>
      </c>
      <c r="I91" s="6"/>
      <c r="J91" s="8">
        <f t="shared" si="12"/>
        <v>19</v>
      </c>
    </row>
    <row r="92" spans="1:10" ht="15">
      <c r="A92" t="s">
        <v>179</v>
      </c>
      <c r="B92" s="9">
        <v>0.9763888888888889</v>
      </c>
      <c r="C92" t="s">
        <v>171</v>
      </c>
      <c r="D92">
        <f t="shared" si="13"/>
        <v>115</v>
      </c>
      <c r="H92" s="6">
        <f t="shared" si="11"/>
        <v>57.698961937716255</v>
      </c>
      <c r="I92" s="6"/>
      <c r="J92" s="8">
        <f t="shared" si="12"/>
        <v>19</v>
      </c>
    </row>
    <row r="93" spans="1:10" ht="15">
      <c r="A93" t="s">
        <v>81</v>
      </c>
      <c r="B93" s="9">
        <v>0.9861111111111112</v>
      </c>
      <c r="C93" t="s">
        <v>32</v>
      </c>
      <c r="D93">
        <f t="shared" si="13"/>
        <v>114</v>
      </c>
      <c r="H93" s="6">
        <f t="shared" si="11"/>
        <v>56.437869822485204</v>
      </c>
      <c r="I93" s="6"/>
      <c r="J93" s="8">
        <f t="shared" si="12"/>
        <v>17</v>
      </c>
    </row>
    <row r="94" spans="1:10" ht="15">
      <c r="A94" t="s">
        <v>83</v>
      </c>
      <c r="B94" s="9">
        <v>0.9861111111111112</v>
      </c>
      <c r="C94" t="s">
        <v>32</v>
      </c>
      <c r="D94">
        <f t="shared" si="13"/>
        <v>114</v>
      </c>
      <c r="H94" s="6">
        <f t="shared" si="11"/>
        <v>56.437869822485204</v>
      </c>
      <c r="I94" s="6"/>
      <c r="J94" s="8">
        <f t="shared" si="12"/>
        <v>17</v>
      </c>
    </row>
    <row r="95" spans="1:10" ht="15">
      <c r="A95" t="s">
        <v>177</v>
      </c>
      <c r="B95" s="9">
        <v>0.99375</v>
      </c>
      <c r="C95" t="s">
        <v>171</v>
      </c>
      <c r="D95">
        <f t="shared" si="13"/>
        <v>112</v>
      </c>
      <c r="H95" s="6">
        <f t="shared" si="11"/>
        <v>53.09342560553633</v>
      </c>
      <c r="I95" s="6"/>
      <c r="J95" s="8">
        <f t="shared" si="12"/>
        <v>20</v>
      </c>
    </row>
    <row r="96" spans="1:10" ht="15">
      <c r="A96" t="s">
        <v>1</v>
      </c>
      <c r="B96" s="9">
        <v>0.9965277777777778</v>
      </c>
      <c r="C96" t="s">
        <v>0</v>
      </c>
      <c r="D96">
        <f t="shared" si="13"/>
        <v>111</v>
      </c>
      <c r="H96" s="6">
        <f t="shared" si="11"/>
        <v>97.17301038062284</v>
      </c>
      <c r="I96" s="6"/>
      <c r="J96" s="8">
        <f t="shared" si="12"/>
        <v>10</v>
      </c>
    </row>
    <row r="97" spans="1:10" ht="15">
      <c r="A97" t="s">
        <v>41</v>
      </c>
      <c r="B97" s="9">
        <v>0.9972222222222222</v>
      </c>
      <c r="C97" t="s">
        <v>32</v>
      </c>
      <c r="D97">
        <f t="shared" si="13"/>
        <v>110</v>
      </c>
      <c r="H97" s="6">
        <f t="shared" si="11"/>
        <v>47.51479289940829</v>
      </c>
      <c r="I97" s="6"/>
      <c r="J97" s="8">
        <f t="shared" si="12"/>
        <v>19</v>
      </c>
    </row>
    <row r="98" spans="1:10" ht="15">
      <c r="A98" t="s">
        <v>252</v>
      </c>
      <c r="B98" s="9">
        <v>0.9972222222222222</v>
      </c>
      <c r="C98" t="s">
        <v>242</v>
      </c>
      <c r="D98">
        <f t="shared" si="13"/>
        <v>110</v>
      </c>
      <c r="H98" s="6">
        <f t="shared" si="11"/>
        <v>93.25259515570934</v>
      </c>
      <c r="I98" s="6"/>
      <c r="J98" s="8">
        <f t="shared" si="12"/>
        <v>12</v>
      </c>
    </row>
    <row r="99" spans="1:10" ht="15">
      <c r="A99" t="s">
        <v>158</v>
      </c>
      <c r="B99" s="9">
        <v>0.9979166666666667</v>
      </c>
      <c r="C99" t="s">
        <v>142</v>
      </c>
      <c r="D99">
        <f t="shared" si="13"/>
        <v>108</v>
      </c>
      <c r="H99" s="6">
        <f t="shared" si="11"/>
        <v>96.04152249134948</v>
      </c>
      <c r="I99" s="6"/>
      <c r="J99" s="8">
        <f t="shared" si="12"/>
        <v>9</v>
      </c>
    </row>
    <row r="100" spans="1:10" ht="15">
      <c r="A100" t="s">
        <v>45</v>
      </c>
      <c r="B100" s="10">
        <v>1.0013888888888889</v>
      </c>
      <c r="C100" t="s">
        <v>32</v>
      </c>
      <c r="D100">
        <f t="shared" si="13"/>
        <v>107</v>
      </c>
      <c r="H100" s="6">
        <f t="shared" si="11"/>
        <v>42.8422090729783</v>
      </c>
      <c r="I100" s="6"/>
      <c r="J100" s="8">
        <f aca="true" t="shared" si="14" ref="J100:J131">SUMPRODUCT((--(C100=$C$3:$C$296)),(--(B100&gt;$B$3:$B$296)))+1</f>
        <v>20</v>
      </c>
    </row>
    <row r="101" spans="1:10" ht="15">
      <c r="A101" t="s">
        <v>138</v>
      </c>
      <c r="B101" s="10">
        <v>1.0027777777777778</v>
      </c>
      <c r="C101" t="s">
        <v>94</v>
      </c>
      <c r="D101">
        <f aca="true" t="shared" si="15" ref="D101:D132">IF($B100=$B101,$D100,$D$3-ROW()+3)</f>
        <v>106</v>
      </c>
      <c r="H101" s="6">
        <f t="shared" si="11"/>
        <v>48.30729166666667</v>
      </c>
      <c r="I101" s="6"/>
      <c r="J101" s="8">
        <f t="shared" si="14"/>
        <v>20</v>
      </c>
    </row>
    <row r="102" spans="1:10" ht="15">
      <c r="A102" t="s">
        <v>137</v>
      </c>
      <c r="B102" s="10">
        <v>1.003472222222222</v>
      </c>
      <c r="C102" t="s">
        <v>94</v>
      </c>
      <c r="D102">
        <f t="shared" si="15"/>
        <v>105</v>
      </c>
      <c r="H102" s="6">
        <f t="shared" si="11"/>
        <v>44.84375</v>
      </c>
      <c r="I102" s="6"/>
      <c r="J102" s="8">
        <f t="shared" si="14"/>
        <v>21</v>
      </c>
    </row>
    <row r="103" spans="1:10" ht="15">
      <c r="A103" t="s">
        <v>53</v>
      </c>
      <c r="B103" s="10">
        <v>1.0048611111111112</v>
      </c>
      <c r="C103" t="s">
        <v>32</v>
      </c>
      <c r="D103">
        <f t="shared" si="15"/>
        <v>104</v>
      </c>
      <c r="H103" s="6">
        <f t="shared" si="11"/>
        <v>38.35897435897435</v>
      </c>
      <c r="I103" s="6"/>
      <c r="J103" s="8">
        <f t="shared" si="14"/>
        <v>21</v>
      </c>
    </row>
    <row r="104" spans="1:10" ht="15">
      <c r="A104" t="s">
        <v>156</v>
      </c>
      <c r="B104" s="10">
        <v>1.0104166666666667</v>
      </c>
      <c r="C104" t="s">
        <v>142</v>
      </c>
      <c r="D104">
        <f t="shared" si="15"/>
        <v>103</v>
      </c>
      <c r="H104" s="6">
        <f t="shared" si="11"/>
        <v>90.16955017301038</v>
      </c>
      <c r="I104" s="6"/>
      <c r="J104" s="8">
        <f t="shared" si="14"/>
        <v>10</v>
      </c>
    </row>
    <row r="105" spans="1:10" ht="15">
      <c r="A105" t="s">
        <v>253</v>
      </c>
      <c r="B105" s="10">
        <v>1.0104166666666667</v>
      </c>
      <c r="C105" t="s">
        <v>242</v>
      </c>
      <c r="D105">
        <f t="shared" si="15"/>
        <v>103</v>
      </c>
      <c r="H105" s="6">
        <f t="shared" si="11"/>
        <v>85.89273356401384</v>
      </c>
      <c r="I105" s="6"/>
      <c r="J105" s="8">
        <f t="shared" si="14"/>
        <v>13</v>
      </c>
    </row>
    <row r="106" spans="1:10" ht="15">
      <c r="A106" t="s">
        <v>236</v>
      </c>
      <c r="B106" s="10">
        <v>1.0138888888888888</v>
      </c>
      <c r="C106" t="s">
        <v>225</v>
      </c>
      <c r="D106">
        <f t="shared" si="15"/>
        <v>101</v>
      </c>
      <c r="H106" s="6">
        <f t="shared" si="11"/>
        <v>101</v>
      </c>
      <c r="I106" s="6"/>
      <c r="J106" s="8">
        <f t="shared" si="14"/>
        <v>9</v>
      </c>
    </row>
    <row r="107" spans="1:10" ht="15">
      <c r="A107" t="s">
        <v>185</v>
      </c>
      <c r="B107" s="10">
        <v>1.023611111111111</v>
      </c>
      <c r="C107" t="s">
        <v>171</v>
      </c>
      <c r="D107">
        <f t="shared" si="15"/>
        <v>100</v>
      </c>
      <c r="H107" s="6">
        <f t="shared" si="11"/>
        <v>44.63667820069204</v>
      </c>
      <c r="I107" s="6"/>
      <c r="J107" s="8">
        <f t="shared" si="14"/>
        <v>21</v>
      </c>
    </row>
    <row r="108" spans="1:10" ht="15">
      <c r="A108" t="s">
        <v>25</v>
      </c>
      <c r="B108" s="10">
        <v>1.0256944444444445</v>
      </c>
      <c r="C108" t="s">
        <v>0</v>
      </c>
      <c r="D108">
        <f t="shared" si="15"/>
        <v>99</v>
      </c>
      <c r="H108" s="6">
        <f t="shared" si="11"/>
        <v>85.29757785467127</v>
      </c>
      <c r="I108" s="6"/>
      <c r="J108" s="8">
        <f t="shared" si="14"/>
        <v>11</v>
      </c>
    </row>
    <row r="109" spans="1:10" ht="15">
      <c r="A109" t="s">
        <v>186</v>
      </c>
      <c r="B109" s="10">
        <v>1.027777777777778</v>
      </c>
      <c r="C109" t="s">
        <v>171</v>
      </c>
      <c r="D109">
        <f t="shared" si="15"/>
        <v>98</v>
      </c>
      <c r="H109" s="6">
        <f t="shared" si="11"/>
        <v>41.03114186851211</v>
      </c>
      <c r="I109" s="6"/>
      <c r="J109" s="8">
        <f t="shared" si="14"/>
        <v>22</v>
      </c>
    </row>
    <row r="110" spans="1:10" ht="15">
      <c r="A110" t="s">
        <v>166</v>
      </c>
      <c r="B110" s="10">
        <v>1.0291666666666666</v>
      </c>
      <c r="C110" t="s">
        <v>142</v>
      </c>
      <c r="D110">
        <f t="shared" si="15"/>
        <v>97</v>
      </c>
      <c r="H110" s="6">
        <f t="shared" si="11"/>
        <v>83.57439446366782</v>
      </c>
      <c r="I110" s="6"/>
      <c r="J110" s="8">
        <f t="shared" si="14"/>
        <v>11</v>
      </c>
    </row>
    <row r="111" spans="1:10" ht="15">
      <c r="A111" t="s">
        <v>122</v>
      </c>
      <c r="B111" s="10">
        <v>1.0305555555555557</v>
      </c>
      <c r="C111" t="s">
        <v>94</v>
      </c>
      <c r="D111">
        <f t="shared" si="15"/>
        <v>96</v>
      </c>
      <c r="H111" s="6">
        <f t="shared" si="11"/>
        <v>38.25</v>
      </c>
      <c r="I111" s="6"/>
      <c r="J111" s="8">
        <f t="shared" si="14"/>
        <v>22</v>
      </c>
    </row>
    <row r="112" spans="1:10" ht="15">
      <c r="A112" t="s">
        <v>85</v>
      </c>
      <c r="B112" s="10">
        <v>1.03125</v>
      </c>
      <c r="C112" t="s">
        <v>32</v>
      </c>
      <c r="D112">
        <f t="shared" si="15"/>
        <v>95</v>
      </c>
      <c r="H112" s="6">
        <f t="shared" si="11"/>
        <v>32.0414201183432</v>
      </c>
      <c r="I112" s="6"/>
      <c r="J112" s="8">
        <f t="shared" si="14"/>
        <v>22</v>
      </c>
    </row>
    <row r="113" spans="1:10" ht="15">
      <c r="A113" t="s">
        <v>87</v>
      </c>
      <c r="B113" s="10">
        <v>1.034722222222222</v>
      </c>
      <c r="C113" t="s">
        <v>32</v>
      </c>
      <c r="D113">
        <f t="shared" si="15"/>
        <v>94</v>
      </c>
      <c r="H113" s="6">
        <f t="shared" si="11"/>
        <v>28.73767258382642</v>
      </c>
      <c r="I113" s="6"/>
      <c r="J113" s="8">
        <f t="shared" si="14"/>
        <v>23</v>
      </c>
    </row>
    <row r="114" spans="1:10" ht="15">
      <c r="A114" t="s">
        <v>271</v>
      </c>
      <c r="B114" s="10">
        <v>1.0381944444444444</v>
      </c>
      <c r="C114" t="s">
        <v>94</v>
      </c>
      <c r="D114">
        <f t="shared" si="15"/>
        <v>93</v>
      </c>
      <c r="H114" s="6">
        <f t="shared" si="11"/>
        <v>34.390625</v>
      </c>
      <c r="I114" s="6"/>
      <c r="J114" s="8">
        <f t="shared" si="14"/>
        <v>23</v>
      </c>
    </row>
    <row r="115" spans="1:10" ht="15">
      <c r="A115" t="s">
        <v>2</v>
      </c>
      <c r="B115" s="10">
        <v>1.0416666666666667</v>
      </c>
      <c r="C115" t="s">
        <v>0</v>
      </c>
      <c r="D115">
        <f t="shared" si="15"/>
        <v>92</v>
      </c>
      <c r="H115" s="6">
        <f t="shared" si="11"/>
        <v>77.99307958477509</v>
      </c>
      <c r="I115" s="6"/>
      <c r="J115" s="8">
        <f t="shared" si="14"/>
        <v>12</v>
      </c>
    </row>
    <row r="116" spans="1:10" ht="15">
      <c r="A116" t="s">
        <v>233</v>
      </c>
      <c r="B116" s="10">
        <v>1.0430555555555556</v>
      </c>
      <c r="C116" t="s">
        <v>225</v>
      </c>
      <c r="D116">
        <f t="shared" si="15"/>
        <v>91</v>
      </c>
      <c r="H116" s="6">
        <f t="shared" si="11"/>
        <v>91</v>
      </c>
      <c r="I116" s="6"/>
      <c r="J116" s="8">
        <f t="shared" si="14"/>
        <v>10</v>
      </c>
    </row>
    <row r="117" spans="1:10" ht="15">
      <c r="A117" t="s">
        <v>93</v>
      </c>
      <c r="B117" s="10">
        <v>1.04375</v>
      </c>
      <c r="C117" t="s">
        <v>94</v>
      </c>
      <c r="D117">
        <f t="shared" si="15"/>
        <v>90</v>
      </c>
      <c r="H117" s="6">
        <f t="shared" si="11"/>
        <v>30.703125</v>
      </c>
      <c r="I117" s="6"/>
      <c r="J117" s="8">
        <f t="shared" si="14"/>
        <v>24</v>
      </c>
    </row>
    <row r="118" spans="1:10" ht="15">
      <c r="A118" t="s">
        <v>114</v>
      </c>
      <c r="B118" s="10">
        <v>1.0472222222222223</v>
      </c>
      <c r="C118" t="s">
        <v>94</v>
      </c>
      <c r="D118">
        <f t="shared" si="15"/>
        <v>89</v>
      </c>
      <c r="H118" s="6">
        <f t="shared" si="11"/>
        <v>27.8125</v>
      </c>
      <c r="I118" s="6"/>
      <c r="J118" s="8">
        <f t="shared" si="14"/>
        <v>25</v>
      </c>
    </row>
    <row r="119" spans="1:10" ht="15">
      <c r="A119" t="s">
        <v>246</v>
      </c>
      <c r="B119" s="10">
        <v>1.05</v>
      </c>
      <c r="C119" t="s">
        <v>242</v>
      </c>
      <c r="D119">
        <f t="shared" si="15"/>
        <v>88</v>
      </c>
      <c r="H119" s="6">
        <f t="shared" si="11"/>
        <v>72.16608996539793</v>
      </c>
      <c r="I119" s="6"/>
      <c r="J119" s="8">
        <f t="shared" si="14"/>
        <v>14</v>
      </c>
    </row>
    <row r="120" spans="1:10" ht="15">
      <c r="A120" t="s">
        <v>195</v>
      </c>
      <c r="B120" s="10">
        <v>1.0527777777777778</v>
      </c>
      <c r="C120" t="s">
        <v>171</v>
      </c>
      <c r="D120">
        <f t="shared" si="15"/>
        <v>87</v>
      </c>
      <c r="H120" s="6">
        <f t="shared" si="11"/>
        <v>34.01730103806228</v>
      </c>
      <c r="I120" s="6"/>
      <c r="J120" s="8">
        <f t="shared" si="14"/>
        <v>23</v>
      </c>
    </row>
    <row r="121" spans="1:10" ht="15">
      <c r="A121" t="s">
        <v>266</v>
      </c>
      <c r="B121" s="10">
        <v>1.0618055555555557</v>
      </c>
      <c r="C121" t="s">
        <v>94</v>
      </c>
      <c r="D121">
        <f t="shared" si="15"/>
        <v>86</v>
      </c>
      <c r="H121" s="6">
        <f t="shared" si="11"/>
        <v>24.411458333333336</v>
      </c>
      <c r="I121" s="6"/>
      <c r="J121" s="8">
        <f t="shared" si="14"/>
        <v>26</v>
      </c>
    </row>
    <row r="122" spans="1:10" ht="15">
      <c r="A122" t="s">
        <v>108</v>
      </c>
      <c r="B122" s="10">
        <v>1.0631944444444443</v>
      </c>
      <c r="C122" t="s">
        <v>94</v>
      </c>
      <c r="D122">
        <f t="shared" si="15"/>
        <v>85</v>
      </c>
      <c r="H122" s="6">
        <f t="shared" si="11"/>
        <v>21.692708333333332</v>
      </c>
      <c r="I122" s="6"/>
      <c r="J122" s="8">
        <f t="shared" si="14"/>
        <v>27</v>
      </c>
    </row>
    <row r="123" spans="1:10" ht="15">
      <c r="A123" t="s">
        <v>68</v>
      </c>
      <c r="B123" s="10">
        <v>1.070138888888889</v>
      </c>
      <c r="C123" t="s">
        <v>32</v>
      </c>
      <c r="D123">
        <f t="shared" si="15"/>
        <v>84</v>
      </c>
      <c r="H123" s="6">
        <f t="shared" si="11"/>
        <v>23.029585798816566</v>
      </c>
      <c r="I123" s="6"/>
      <c r="J123" s="8">
        <f t="shared" si="14"/>
        <v>24</v>
      </c>
    </row>
    <row r="124" spans="1:10" ht="15">
      <c r="A124" t="s">
        <v>203</v>
      </c>
      <c r="B124" s="10">
        <v>1.0722222222222222</v>
      </c>
      <c r="C124" t="s">
        <v>171</v>
      </c>
      <c r="D124">
        <f t="shared" si="15"/>
        <v>83</v>
      </c>
      <c r="H124" s="6">
        <f t="shared" si="11"/>
        <v>30.155709342560545</v>
      </c>
      <c r="I124" s="6"/>
      <c r="J124" s="8">
        <f t="shared" si="14"/>
        <v>24</v>
      </c>
    </row>
    <row r="125" spans="1:10" ht="15">
      <c r="A125" t="s">
        <v>73</v>
      </c>
      <c r="B125" s="10">
        <v>1.0729166666666667</v>
      </c>
      <c r="C125" t="s">
        <v>32</v>
      </c>
      <c r="D125">
        <f t="shared" si="15"/>
        <v>82</v>
      </c>
      <c r="H125" s="6">
        <f t="shared" si="11"/>
        <v>19.89349112426035</v>
      </c>
      <c r="I125" s="6"/>
      <c r="J125" s="8">
        <f t="shared" si="14"/>
        <v>25</v>
      </c>
    </row>
    <row r="126" spans="1:10" ht="15">
      <c r="A126" t="s">
        <v>204</v>
      </c>
      <c r="B126" s="10">
        <v>1.0784722222222223</v>
      </c>
      <c r="C126" t="s">
        <v>171</v>
      </c>
      <c r="D126">
        <f t="shared" si="15"/>
        <v>81</v>
      </c>
      <c r="H126" s="6">
        <f t="shared" si="11"/>
        <v>27.186851211072664</v>
      </c>
      <c r="I126" s="6"/>
      <c r="J126" s="8">
        <f t="shared" si="14"/>
        <v>25</v>
      </c>
    </row>
    <row r="127" spans="1:10" ht="15">
      <c r="A127" t="s">
        <v>205</v>
      </c>
      <c r="B127" s="10">
        <v>1.082638888888889</v>
      </c>
      <c r="C127" t="s">
        <v>171</v>
      </c>
      <c r="D127">
        <f t="shared" si="15"/>
        <v>80</v>
      </c>
      <c r="H127" s="6">
        <f t="shared" si="11"/>
        <v>24.63667820069204</v>
      </c>
      <c r="I127" s="6"/>
      <c r="J127" s="8">
        <f t="shared" si="14"/>
        <v>26</v>
      </c>
    </row>
    <row r="128" spans="1:10" ht="15">
      <c r="A128" t="s">
        <v>24</v>
      </c>
      <c r="B128" s="10">
        <v>1.086111111111111</v>
      </c>
      <c r="C128" t="s">
        <v>0</v>
      </c>
      <c r="D128">
        <f t="shared" si="15"/>
        <v>79</v>
      </c>
      <c r="H128" s="6">
        <f t="shared" si="11"/>
        <v>65.87889273356402</v>
      </c>
      <c r="I128" s="6"/>
      <c r="J128" s="8">
        <f t="shared" si="14"/>
        <v>13</v>
      </c>
    </row>
    <row r="129" spans="1:10" ht="15">
      <c r="A129" t="s">
        <v>264</v>
      </c>
      <c r="B129" s="10">
        <v>1.0881944444444445</v>
      </c>
      <c r="C129" t="s">
        <v>94</v>
      </c>
      <c r="D129">
        <f t="shared" si="15"/>
        <v>78</v>
      </c>
      <c r="H129" s="6">
        <f t="shared" si="11"/>
        <v>17.671875</v>
      </c>
      <c r="I129" s="6"/>
      <c r="J129" s="8">
        <f t="shared" si="14"/>
        <v>28</v>
      </c>
    </row>
    <row r="130" spans="1:10" ht="15">
      <c r="A130" t="s">
        <v>209</v>
      </c>
      <c r="B130" s="10">
        <v>1.0923611111111111</v>
      </c>
      <c r="C130" t="s">
        <v>171</v>
      </c>
      <c r="D130">
        <f t="shared" si="15"/>
        <v>77</v>
      </c>
      <c r="H130" s="6">
        <f t="shared" si="11"/>
        <v>21.581314878892726</v>
      </c>
      <c r="I130" s="6"/>
      <c r="J130" s="8">
        <f t="shared" si="14"/>
        <v>27</v>
      </c>
    </row>
    <row r="131" spans="1:10" ht="15">
      <c r="A131" t="s">
        <v>38</v>
      </c>
      <c r="B131" s="10">
        <v>1.0944444444444443</v>
      </c>
      <c r="C131" t="s">
        <v>32</v>
      </c>
      <c r="D131">
        <f t="shared" si="15"/>
        <v>76</v>
      </c>
      <c r="H131" s="6">
        <f t="shared" si="11"/>
        <v>16.039447731755423</v>
      </c>
      <c r="I131" s="6"/>
      <c r="J131" s="8">
        <f t="shared" si="14"/>
        <v>26</v>
      </c>
    </row>
    <row r="132" spans="1:10" ht="15">
      <c r="A132" t="s">
        <v>40</v>
      </c>
      <c r="B132" s="10">
        <v>1.0965277777777778</v>
      </c>
      <c r="C132" t="s">
        <v>32</v>
      </c>
      <c r="D132">
        <f t="shared" si="15"/>
        <v>75</v>
      </c>
      <c r="H132" s="6">
        <f aca="true" t="shared" si="16" ref="H132:H195">MAX(0.1,IF($C132=$M$2,$D132*(($N$2-(($J132-1)*(($N$2-$M$21)/($N$2/2))))/$N$2),IF($C132=$M$3,$D132*(($N$3-(($J132-1)*(($N$3-$M$21)/($N$3/2))))/$N$3),IF($C132=$M$4,$D132*(($N$4-(($J132-1)*(($N$4-$M$21)/($N$4/2))))/$N$4),IF($C132=$M$5,$D132*(($N$5-(($J132-1)*(($N$5-$M$21)/($N$5/2))))/$N$5),IF($C132=$M$6,$D132*(($N$6-(($J132-1)*(($N$6-$M$21)/($N$6/2))))/$N$6),IF($C132=$M$7,$D132*(($N$7-(($J132-1)*(($N$7-$M$21)/($N$7/2))))/$N$7),IF($C132=$M$8,$D132*(($N$8-(($J132-1)*(($N$8-$M$21)/($N$8/2))))/$N$8),10000))))))))</f>
        <v>13.461538461538462</v>
      </c>
      <c r="I132" s="6"/>
      <c r="J132" s="8">
        <f aca="true" t="shared" si="17" ref="J132:J141">SUMPRODUCT((--(C132=$C$3:$C$296)),(--(B132&gt;$B$3:$B$296)))+1</f>
        <v>27</v>
      </c>
    </row>
    <row r="133" spans="1:10" ht="15">
      <c r="A133" t="s">
        <v>210</v>
      </c>
      <c r="B133" s="10">
        <v>1.1083333333333334</v>
      </c>
      <c r="C133" t="s">
        <v>171</v>
      </c>
      <c r="D133">
        <f aca="true" t="shared" si="18" ref="D133:D141">IF($B132=$B133,$D132,$D$3-ROW()+3)</f>
        <v>74</v>
      </c>
      <c r="H133" s="6">
        <f t="shared" si="16"/>
        <v>18.692041522491348</v>
      </c>
      <c r="I133" s="6"/>
      <c r="J133" s="8">
        <f t="shared" si="17"/>
        <v>28</v>
      </c>
    </row>
    <row r="134" spans="1:10" ht="15">
      <c r="A134" t="s">
        <v>48</v>
      </c>
      <c r="B134" s="10">
        <v>1.1131944444444444</v>
      </c>
      <c r="C134" t="s">
        <v>32</v>
      </c>
      <c r="D134">
        <f t="shared" si="18"/>
        <v>73</v>
      </c>
      <c r="H134" s="6">
        <f t="shared" si="16"/>
        <v>10.798816568047332</v>
      </c>
      <c r="I134" s="6"/>
      <c r="J134" s="8">
        <f t="shared" si="17"/>
        <v>28</v>
      </c>
    </row>
    <row r="135" spans="1:10" ht="15">
      <c r="A135" t="s">
        <v>50</v>
      </c>
      <c r="B135" s="10">
        <v>1.1131944444444444</v>
      </c>
      <c r="C135" t="s">
        <v>32</v>
      </c>
      <c r="D135">
        <f t="shared" si="18"/>
        <v>73</v>
      </c>
      <c r="H135" s="6">
        <f t="shared" si="16"/>
        <v>10.798816568047332</v>
      </c>
      <c r="I135" s="6"/>
      <c r="J135" s="8">
        <f t="shared" si="17"/>
        <v>28</v>
      </c>
    </row>
    <row r="136" spans="1:10" ht="15">
      <c r="A136" t="s">
        <v>51</v>
      </c>
      <c r="B136" s="10">
        <v>1.1131944444444444</v>
      </c>
      <c r="C136" t="s">
        <v>32</v>
      </c>
      <c r="D136">
        <f t="shared" si="18"/>
        <v>73</v>
      </c>
      <c r="H136" s="6">
        <f t="shared" si="16"/>
        <v>10.798816568047332</v>
      </c>
      <c r="I136" s="6"/>
      <c r="J136" s="8">
        <f t="shared" si="17"/>
        <v>28</v>
      </c>
    </row>
    <row r="137" spans="1:10" ht="15">
      <c r="A137" t="s">
        <v>214</v>
      </c>
      <c r="B137" s="10">
        <v>1.1152777777777778</v>
      </c>
      <c r="C137" t="s">
        <v>171</v>
      </c>
      <c r="D137">
        <f t="shared" si="18"/>
        <v>70</v>
      </c>
      <c r="H137" s="6">
        <f t="shared" si="16"/>
        <v>15.743944636678199</v>
      </c>
      <c r="I137" s="6"/>
      <c r="J137" s="8">
        <f t="shared" si="17"/>
        <v>29</v>
      </c>
    </row>
    <row r="138" spans="1:10" ht="15">
      <c r="A138" t="s">
        <v>148</v>
      </c>
      <c r="B138" s="10">
        <v>1.1222222222222222</v>
      </c>
      <c r="C138" t="s">
        <v>142</v>
      </c>
      <c r="D138">
        <f t="shared" si="18"/>
        <v>69</v>
      </c>
      <c r="H138" s="6">
        <f t="shared" si="16"/>
        <v>58.49480968858131</v>
      </c>
      <c r="I138" s="6"/>
      <c r="J138" s="8">
        <f t="shared" si="17"/>
        <v>12</v>
      </c>
    </row>
    <row r="139" spans="1:10" ht="15">
      <c r="A139" t="s">
        <v>13</v>
      </c>
      <c r="B139" s="10">
        <v>1.1243055555555557</v>
      </c>
      <c r="C139" t="s">
        <v>0</v>
      </c>
      <c r="D139">
        <f t="shared" si="18"/>
        <v>68</v>
      </c>
      <c r="H139" s="6">
        <f t="shared" si="16"/>
        <v>55.76470588235294</v>
      </c>
      <c r="I139" s="6"/>
      <c r="J139" s="8">
        <f t="shared" si="17"/>
        <v>14</v>
      </c>
    </row>
    <row r="140" spans="1:10" ht="15">
      <c r="A140" t="s">
        <v>218</v>
      </c>
      <c r="B140" s="10">
        <v>1.1277777777777778</v>
      </c>
      <c r="C140" t="s">
        <v>171</v>
      </c>
      <c r="D140">
        <f t="shared" si="18"/>
        <v>67</v>
      </c>
      <c r="H140" s="6">
        <f t="shared" si="16"/>
        <v>13.214532871972313</v>
      </c>
      <c r="I140" s="6"/>
      <c r="J140" s="8">
        <f t="shared" si="17"/>
        <v>30</v>
      </c>
    </row>
    <row r="141" spans="1:10" ht="15">
      <c r="A141" t="s">
        <v>60</v>
      </c>
      <c r="B141" s="10">
        <v>1.128472222222222</v>
      </c>
      <c r="C141" t="s">
        <v>32</v>
      </c>
      <c r="D141">
        <f t="shared" si="18"/>
        <v>66</v>
      </c>
      <c r="H141" s="6">
        <f t="shared" si="16"/>
        <v>3.5147928994082775</v>
      </c>
      <c r="I141" s="6"/>
      <c r="J141" s="8">
        <f t="shared" si="17"/>
        <v>31</v>
      </c>
    </row>
    <row r="142" spans="1:10" ht="15">
      <c r="A142" t="s">
        <v>219</v>
      </c>
      <c r="B142" s="10">
        <v>1.1298611111111112</v>
      </c>
      <c r="C142" t="s">
        <v>171</v>
      </c>
      <c r="D142">
        <f aca="true" t="shared" si="19" ref="D142:D177">IF($B141=$B142,$D141,$D$3-ROW()+3)</f>
        <v>65</v>
      </c>
      <c r="H142" s="6">
        <f t="shared" si="16"/>
        <v>11.020761245674732</v>
      </c>
      <c r="I142" s="6"/>
      <c r="J142" s="8">
        <f aca="true" t="shared" si="20" ref="J142:J177">SUMPRODUCT((--(C142=$C$3:$C$296)),(--(B142&gt;$B$3:$B$296)))+1</f>
        <v>31</v>
      </c>
    </row>
    <row r="143" spans="1:10" ht="15">
      <c r="A143" t="s">
        <v>220</v>
      </c>
      <c r="B143" s="10">
        <v>1.132638888888889</v>
      </c>
      <c r="C143" t="s">
        <v>171</v>
      </c>
      <c r="D143">
        <f t="shared" si="19"/>
        <v>64</v>
      </c>
      <c r="H143" s="6">
        <f t="shared" si="16"/>
        <v>9.079584775086504</v>
      </c>
      <c r="I143" s="6"/>
      <c r="J143" s="8">
        <f t="shared" si="20"/>
        <v>32</v>
      </c>
    </row>
    <row r="144" spans="1:10" ht="15">
      <c r="A144" t="s">
        <v>207</v>
      </c>
      <c r="B144" s="10">
        <v>1.1333333333333333</v>
      </c>
      <c r="C144" t="s">
        <v>171</v>
      </c>
      <c r="D144">
        <f t="shared" si="19"/>
        <v>63</v>
      </c>
      <c r="H144" s="6">
        <f t="shared" si="16"/>
        <v>7.193771626297575</v>
      </c>
      <c r="I144" s="6"/>
      <c r="J144" s="8">
        <f t="shared" si="20"/>
        <v>33</v>
      </c>
    </row>
    <row r="145" spans="1:10" ht="15">
      <c r="A145" t="s">
        <v>123</v>
      </c>
      <c r="B145" s="10">
        <v>1.1340277777777776</v>
      </c>
      <c r="C145" t="s">
        <v>94</v>
      </c>
      <c r="D145">
        <f t="shared" si="19"/>
        <v>62</v>
      </c>
      <c r="H145" s="6">
        <f t="shared" si="16"/>
        <v>12.270833333333332</v>
      </c>
      <c r="I145" s="6"/>
      <c r="J145" s="8">
        <f t="shared" si="20"/>
        <v>29</v>
      </c>
    </row>
    <row r="146" spans="1:10" ht="15">
      <c r="A146" t="s">
        <v>115</v>
      </c>
      <c r="B146" s="10">
        <v>1.1423611111111112</v>
      </c>
      <c r="C146" t="s">
        <v>94</v>
      </c>
      <c r="D146">
        <f t="shared" si="19"/>
        <v>61</v>
      </c>
      <c r="H146" s="6">
        <f t="shared" si="16"/>
        <v>10.325520833333334</v>
      </c>
      <c r="I146" s="6"/>
      <c r="J146" s="8">
        <f t="shared" si="20"/>
        <v>30</v>
      </c>
    </row>
    <row r="147" spans="1:10" ht="15">
      <c r="A147" t="s">
        <v>268</v>
      </c>
      <c r="B147" s="10">
        <v>1.1493055555555556</v>
      </c>
      <c r="C147" t="s">
        <v>94</v>
      </c>
      <c r="D147">
        <f t="shared" si="19"/>
        <v>60</v>
      </c>
      <c r="H147" s="6">
        <f t="shared" si="16"/>
        <v>8.4375</v>
      </c>
      <c r="I147" s="6"/>
      <c r="J147" s="8">
        <f t="shared" si="20"/>
        <v>31</v>
      </c>
    </row>
    <row r="148" spans="1:10" ht="15">
      <c r="A148" t="s">
        <v>89</v>
      </c>
      <c r="B148" s="10">
        <v>1.1548611111111111</v>
      </c>
      <c r="C148" t="s">
        <v>32</v>
      </c>
      <c r="D148">
        <f t="shared" si="19"/>
        <v>59</v>
      </c>
      <c r="H148" s="6">
        <f t="shared" si="16"/>
        <v>1.2800788954635116</v>
      </c>
      <c r="I148" s="6"/>
      <c r="J148" s="8">
        <f t="shared" si="20"/>
        <v>32</v>
      </c>
    </row>
    <row r="149" spans="1:10" ht="15">
      <c r="A149" t="s">
        <v>30</v>
      </c>
      <c r="B149" s="10">
        <v>1.1555555555555557</v>
      </c>
      <c r="C149" t="s">
        <v>0</v>
      </c>
      <c r="D149">
        <f t="shared" si="19"/>
        <v>58</v>
      </c>
      <c r="H149" s="6">
        <f t="shared" si="16"/>
        <v>46.761245674740486</v>
      </c>
      <c r="I149" s="6"/>
      <c r="J149" s="8">
        <f t="shared" si="20"/>
        <v>15</v>
      </c>
    </row>
    <row r="150" spans="1:10" ht="15">
      <c r="A150" t="s">
        <v>136</v>
      </c>
      <c r="B150" s="10">
        <v>1.15625</v>
      </c>
      <c r="C150" t="s">
        <v>94</v>
      </c>
      <c r="D150">
        <f t="shared" si="19"/>
        <v>57</v>
      </c>
      <c r="H150" s="6">
        <f t="shared" si="16"/>
        <v>6.3828125</v>
      </c>
      <c r="I150" s="6"/>
      <c r="J150" s="8">
        <f t="shared" si="20"/>
        <v>32</v>
      </c>
    </row>
    <row r="151" spans="1:10" ht="15">
      <c r="A151" t="s">
        <v>223</v>
      </c>
      <c r="B151" s="10">
        <v>1.1611111111111112</v>
      </c>
      <c r="C151" t="s">
        <v>171</v>
      </c>
      <c r="D151">
        <f t="shared" si="19"/>
        <v>56</v>
      </c>
      <c r="H151" s="6">
        <f t="shared" si="16"/>
        <v>4.844290657439441</v>
      </c>
      <c r="I151" s="6"/>
      <c r="J151" s="8">
        <f t="shared" si="20"/>
        <v>34</v>
      </c>
    </row>
    <row r="152" spans="1:10" ht="15">
      <c r="A152" t="s">
        <v>248</v>
      </c>
      <c r="B152" s="10">
        <v>1.1631944444444444</v>
      </c>
      <c r="C152" t="s">
        <v>242</v>
      </c>
      <c r="D152">
        <f t="shared" si="19"/>
        <v>55</v>
      </c>
      <c r="H152" s="6">
        <f t="shared" si="16"/>
        <v>44.34256055363322</v>
      </c>
      <c r="I152" s="6"/>
      <c r="J152" s="8">
        <f t="shared" si="20"/>
        <v>15</v>
      </c>
    </row>
    <row r="153" spans="1:10" ht="15">
      <c r="A153" t="s">
        <v>100</v>
      </c>
      <c r="B153" s="10">
        <v>1.16875</v>
      </c>
      <c r="C153" t="s">
        <v>94</v>
      </c>
      <c r="D153">
        <f t="shared" si="19"/>
        <v>54</v>
      </c>
      <c r="H153" s="6">
        <f t="shared" si="16"/>
        <v>4.5</v>
      </c>
      <c r="I153" s="6"/>
      <c r="J153" s="8">
        <f t="shared" si="20"/>
        <v>33</v>
      </c>
    </row>
    <row r="154" spans="1:10" ht="15">
      <c r="A154" t="s">
        <v>96</v>
      </c>
      <c r="B154" s="10">
        <v>1.1784722222222224</v>
      </c>
      <c r="C154" t="s">
        <v>94</v>
      </c>
      <c r="D154">
        <f t="shared" si="19"/>
        <v>53</v>
      </c>
      <c r="H154" s="6">
        <f t="shared" si="16"/>
        <v>2.8984375</v>
      </c>
      <c r="I154" s="6"/>
      <c r="J154" s="8">
        <f t="shared" si="20"/>
        <v>34</v>
      </c>
    </row>
    <row r="155" spans="1:10" ht="15">
      <c r="A155" t="s">
        <v>222</v>
      </c>
      <c r="B155" s="10">
        <v>1.179861111111111</v>
      </c>
      <c r="C155" t="s">
        <v>171</v>
      </c>
      <c r="D155">
        <f t="shared" si="19"/>
        <v>52</v>
      </c>
      <c r="H155" s="6">
        <f t="shared" si="16"/>
        <v>3.0588235294117645</v>
      </c>
      <c r="I155" s="6"/>
      <c r="J155" s="8">
        <f t="shared" si="20"/>
        <v>35</v>
      </c>
    </row>
    <row r="156" spans="1:10" ht="15">
      <c r="A156" t="s">
        <v>221</v>
      </c>
      <c r="B156" s="10">
        <v>1.1868055555555557</v>
      </c>
      <c r="C156" t="s">
        <v>171</v>
      </c>
      <c r="D156">
        <f t="shared" si="19"/>
        <v>51</v>
      </c>
      <c r="H156" s="6">
        <f t="shared" si="16"/>
        <v>1.588235294117645</v>
      </c>
      <c r="I156" s="6"/>
      <c r="J156" s="8">
        <f t="shared" si="20"/>
        <v>36</v>
      </c>
    </row>
    <row r="157" spans="1:10" ht="15">
      <c r="A157" t="s">
        <v>62</v>
      </c>
      <c r="B157" s="10">
        <v>1.1881944444444443</v>
      </c>
      <c r="C157" t="s">
        <v>32</v>
      </c>
      <c r="D157">
        <f t="shared" si="19"/>
        <v>50</v>
      </c>
      <c r="H157" s="6">
        <f t="shared" si="16"/>
        <v>0.1</v>
      </c>
      <c r="I157" s="6"/>
      <c r="J157" s="8">
        <f t="shared" si="20"/>
        <v>33</v>
      </c>
    </row>
    <row r="158" spans="1:10" ht="15">
      <c r="A158" t="s">
        <v>59</v>
      </c>
      <c r="B158" s="10">
        <v>1.195138888888889</v>
      </c>
      <c r="C158" t="s">
        <v>32</v>
      </c>
      <c r="D158">
        <f t="shared" si="19"/>
        <v>49</v>
      </c>
      <c r="H158" s="6">
        <f t="shared" si="16"/>
        <v>0.1</v>
      </c>
      <c r="I158" s="6"/>
      <c r="J158" s="8">
        <f t="shared" si="20"/>
        <v>34</v>
      </c>
    </row>
    <row r="159" spans="1:10" ht="15">
      <c r="A159" t="s">
        <v>151</v>
      </c>
      <c r="B159" s="10">
        <v>1.2</v>
      </c>
      <c r="C159" t="s">
        <v>142</v>
      </c>
      <c r="D159">
        <f t="shared" si="19"/>
        <v>48</v>
      </c>
      <c r="H159" s="6">
        <f t="shared" si="16"/>
        <v>40.02768166089965</v>
      </c>
      <c r="I159" s="6"/>
      <c r="J159" s="8">
        <f t="shared" si="20"/>
        <v>13</v>
      </c>
    </row>
    <row r="160" spans="1:10" ht="15">
      <c r="A160" t="s">
        <v>99</v>
      </c>
      <c r="B160" s="10">
        <v>1.2041666666666666</v>
      </c>
      <c r="C160" t="s">
        <v>94</v>
      </c>
      <c r="D160">
        <f t="shared" si="19"/>
        <v>47</v>
      </c>
      <c r="H160" s="6">
        <f t="shared" si="16"/>
        <v>1.2239583333333335</v>
      </c>
      <c r="I160" s="6"/>
      <c r="J160" s="8">
        <f t="shared" si="20"/>
        <v>35</v>
      </c>
    </row>
    <row r="161" spans="1:10" ht="15">
      <c r="A161" t="s">
        <v>261</v>
      </c>
      <c r="B161" s="10">
        <v>1.2194444444444443</v>
      </c>
      <c r="C161" t="s">
        <v>242</v>
      </c>
      <c r="D161">
        <f t="shared" si="19"/>
        <v>46</v>
      </c>
      <c r="H161" s="6">
        <f t="shared" si="16"/>
        <v>36.44982698961938</v>
      </c>
      <c r="I161" s="6"/>
      <c r="J161" s="8">
        <f t="shared" si="20"/>
        <v>16</v>
      </c>
    </row>
    <row r="162" spans="1:10" ht="15">
      <c r="A162" t="s">
        <v>152</v>
      </c>
      <c r="B162" s="10">
        <v>1.2270833333333333</v>
      </c>
      <c r="C162" t="s">
        <v>142</v>
      </c>
      <c r="D162">
        <f t="shared" si="19"/>
        <v>45</v>
      </c>
      <c r="H162" s="6">
        <f t="shared" si="16"/>
        <v>36.90311418685121</v>
      </c>
      <c r="I162" s="6"/>
      <c r="J162" s="8">
        <f t="shared" si="20"/>
        <v>14</v>
      </c>
    </row>
    <row r="163" spans="1:10" ht="15">
      <c r="A163" t="s">
        <v>29</v>
      </c>
      <c r="B163" s="10">
        <v>1.2277777777777776</v>
      </c>
      <c r="C163" t="s">
        <v>0</v>
      </c>
      <c r="D163">
        <f t="shared" si="19"/>
        <v>44</v>
      </c>
      <c r="H163" s="6">
        <f t="shared" si="16"/>
        <v>34.865051903114185</v>
      </c>
      <c r="I163" s="6"/>
      <c r="J163" s="8">
        <f t="shared" si="20"/>
        <v>16</v>
      </c>
    </row>
    <row r="164" spans="1:10" ht="15">
      <c r="A164" t="s">
        <v>118</v>
      </c>
      <c r="B164" s="10">
        <v>1.2368055555555555</v>
      </c>
      <c r="C164" t="s">
        <v>94</v>
      </c>
      <c r="D164">
        <f t="shared" si="19"/>
        <v>43</v>
      </c>
      <c r="H164" s="6">
        <f t="shared" si="16"/>
        <v>0.1</v>
      </c>
      <c r="I164" s="6"/>
      <c r="J164" s="8">
        <f t="shared" si="20"/>
        <v>36</v>
      </c>
    </row>
    <row r="165" spans="1:10" ht="15">
      <c r="A165" t="s">
        <v>119</v>
      </c>
      <c r="B165" s="10">
        <v>1.2375</v>
      </c>
      <c r="C165" t="s">
        <v>94</v>
      </c>
      <c r="D165">
        <f t="shared" si="19"/>
        <v>42</v>
      </c>
      <c r="H165" s="6">
        <f t="shared" si="16"/>
        <v>0.1</v>
      </c>
      <c r="I165" s="6"/>
      <c r="J165" s="8">
        <f t="shared" si="20"/>
        <v>37</v>
      </c>
    </row>
    <row r="166" spans="1:10" ht="15">
      <c r="A166" t="s">
        <v>27</v>
      </c>
      <c r="B166" s="10">
        <v>1.238888888888889</v>
      </c>
      <c r="C166" t="s">
        <v>0</v>
      </c>
      <c r="D166">
        <f t="shared" si="19"/>
        <v>41</v>
      </c>
      <c r="H166" s="6">
        <f t="shared" si="16"/>
        <v>31.92041522491349</v>
      </c>
      <c r="I166" s="6"/>
      <c r="J166" s="8">
        <f t="shared" si="20"/>
        <v>17</v>
      </c>
    </row>
    <row r="167" spans="1:10" ht="15">
      <c r="A167" t="s">
        <v>267</v>
      </c>
      <c r="B167" s="10">
        <v>1.2430555555555556</v>
      </c>
      <c r="C167" t="s">
        <v>94</v>
      </c>
      <c r="D167">
        <f t="shared" si="19"/>
        <v>40</v>
      </c>
      <c r="H167" s="6">
        <f t="shared" si="16"/>
        <v>0.1</v>
      </c>
      <c r="I167" s="6"/>
      <c r="J167" s="8">
        <f t="shared" si="20"/>
        <v>38</v>
      </c>
    </row>
    <row r="168" spans="1:10" ht="15">
      <c r="A168" t="s">
        <v>189</v>
      </c>
      <c r="B168" s="10">
        <v>1.2451388888888888</v>
      </c>
      <c r="C168" t="s">
        <v>171</v>
      </c>
      <c r="D168">
        <f t="shared" si="19"/>
        <v>39</v>
      </c>
      <c r="H168" s="6">
        <f t="shared" si="16"/>
        <v>0.13494809688580994</v>
      </c>
      <c r="I168" s="6"/>
      <c r="J168" s="8">
        <f t="shared" si="20"/>
        <v>37</v>
      </c>
    </row>
    <row r="169" spans="1:10" ht="15">
      <c r="A169" t="s">
        <v>269</v>
      </c>
      <c r="B169" s="10">
        <v>1.2520833333333334</v>
      </c>
      <c r="C169" t="s">
        <v>94</v>
      </c>
      <c r="D169">
        <f t="shared" si="19"/>
        <v>38</v>
      </c>
      <c r="H169" s="6">
        <f t="shared" si="16"/>
        <v>0.1</v>
      </c>
      <c r="I169" s="6"/>
      <c r="J169" s="8">
        <f t="shared" si="20"/>
        <v>39</v>
      </c>
    </row>
    <row r="170" spans="1:10" ht="15">
      <c r="A170" t="s">
        <v>128</v>
      </c>
      <c r="B170" s="10">
        <v>1.2527777777777778</v>
      </c>
      <c r="C170" t="s">
        <v>94</v>
      </c>
      <c r="D170">
        <f t="shared" si="19"/>
        <v>37</v>
      </c>
      <c r="H170" s="6">
        <f t="shared" si="16"/>
        <v>0.1</v>
      </c>
      <c r="I170" s="6"/>
      <c r="J170" s="8">
        <f t="shared" si="20"/>
        <v>40</v>
      </c>
    </row>
    <row r="171" spans="1:10" ht="15">
      <c r="A171" t="s">
        <v>182</v>
      </c>
      <c r="B171" s="10">
        <v>1.2541666666666667</v>
      </c>
      <c r="C171" t="s">
        <v>171</v>
      </c>
      <c r="D171">
        <f t="shared" si="19"/>
        <v>36</v>
      </c>
      <c r="H171" s="6">
        <f t="shared" si="16"/>
        <v>0.1</v>
      </c>
      <c r="I171" s="6"/>
      <c r="J171" s="8">
        <f t="shared" si="20"/>
        <v>38</v>
      </c>
    </row>
    <row r="172" spans="1:10" ht="15">
      <c r="A172" t="s">
        <v>176</v>
      </c>
      <c r="B172" s="10">
        <v>1.2548611111111112</v>
      </c>
      <c r="C172" t="s">
        <v>171</v>
      </c>
      <c r="D172">
        <f t="shared" si="19"/>
        <v>35</v>
      </c>
      <c r="H172" s="6">
        <f t="shared" si="16"/>
        <v>0.1</v>
      </c>
      <c r="I172" s="6"/>
      <c r="J172" s="8">
        <f t="shared" si="20"/>
        <v>39</v>
      </c>
    </row>
    <row r="173" spans="1:10" ht="15">
      <c r="A173" t="s">
        <v>175</v>
      </c>
      <c r="B173" s="10">
        <v>1.2569444444444444</v>
      </c>
      <c r="C173" t="s">
        <v>171</v>
      </c>
      <c r="D173">
        <f t="shared" si="19"/>
        <v>34</v>
      </c>
      <c r="H173" s="6">
        <f t="shared" si="16"/>
        <v>0.1</v>
      </c>
      <c r="I173" s="6"/>
      <c r="J173" s="8">
        <f t="shared" si="20"/>
        <v>40</v>
      </c>
    </row>
    <row r="174" spans="1:10" ht="15">
      <c r="A174" t="s">
        <v>270</v>
      </c>
      <c r="B174" s="10">
        <v>1.2597222222222222</v>
      </c>
      <c r="C174" t="s">
        <v>94</v>
      </c>
      <c r="D174">
        <f t="shared" si="19"/>
        <v>33</v>
      </c>
      <c r="H174" s="6">
        <f t="shared" si="16"/>
        <v>0.1</v>
      </c>
      <c r="I174" s="6"/>
      <c r="J174" s="8">
        <f t="shared" si="20"/>
        <v>41</v>
      </c>
    </row>
    <row r="175" spans="1:10" ht="15">
      <c r="A175" t="s">
        <v>200</v>
      </c>
      <c r="B175" s="10">
        <v>1.2604166666666667</v>
      </c>
      <c r="C175" t="s">
        <v>171</v>
      </c>
      <c r="D175">
        <f t="shared" si="19"/>
        <v>32</v>
      </c>
      <c r="H175" s="6">
        <f t="shared" si="16"/>
        <v>0.1</v>
      </c>
      <c r="I175" s="6"/>
      <c r="J175" s="8">
        <f t="shared" si="20"/>
        <v>41</v>
      </c>
    </row>
    <row r="176" spans="1:10" ht="15">
      <c r="A176" t="s">
        <v>57</v>
      </c>
      <c r="B176" s="10">
        <v>1.2645833333333334</v>
      </c>
      <c r="C176" t="s">
        <v>32</v>
      </c>
      <c r="D176">
        <f t="shared" si="19"/>
        <v>31</v>
      </c>
      <c r="H176" s="6">
        <f t="shared" si="16"/>
        <v>0.1</v>
      </c>
      <c r="I176" s="6"/>
      <c r="J176" s="8">
        <f t="shared" si="20"/>
        <v>35</v>
      </c>
    </row>
    <row r="177" spans="1:10" ht="15">
      <c r="A177" t="s">
        <v>172</v>
      </c>
      <c r="B177" s="10">
        <v>1.2645833333333334</v>
      </c>
      <c r="C177" t="s">
        <v>171</v>
      </c>
      <c r="D177">
        <f t="shared" si="19"/>
        <v>31</v>
      </c>
      <c r="H177" s="6">
        <f t="shared" si="16"/>
        <v>0.1</v>
      </c>
      <c r="I177" s="6"/>
      <c r="J177" s="8">
        <f t="shared" si="20"/>
        <v>42</v>
      </c>
    </row>
    <row r="178" spans="1:10" ht="15">
      <c r="A178" t="s">
        <v>154</v>
      </c>
      <c r="B178" s="10">
        <v>1.2673611111111112</v>
      </c>
      <c r="C178" t="s">
        <v>142</v>
      </c>
      <c r="D178">
        <f>IF($B141=$B178,$D141,$D$3-ROW()+3)</f>
        <v>29</v>
      </c>
      <c r="H178" s="6">
        <f t="shared" si="16"/>
        <v>23.380622837370243</v>
      </c>
      <c r="I178" s="6"/>
      <c r="J178" s="8">
        <f aca="true" t="shared" si="21" ref="J178:J206">SUMPRODUCT((--(C178=$C$3:$C$296)),(--(B178&gt;$B$3:$B$296)))+1</f>
        <v>15</v>
      </c>
    </row>
    <row r="179" spans="1:10" ht="15">
      <c r="A179" t="s">
        <v>133</v>
      </c>
      <c r="B179" s="10">
        <v>1.284722222222222</v>
      </c>
      <c r="C179" t="s">
        <v>94</v>
      </c>
      <c r="D179">
        <f aca="true" t="shared" si="22" ref="D179:D200">IF($B178=$B179,$D178,$D$3-ROW()+3)</f>
        <v>28</v>
      </c>
      <c r="H179" s="6">
        <f t="shared" si="16"/>
        <v>0.1</v>
      </c>
      <c r="I179" s="6"/>
      <c r="J179" s="8">
        <f t="shared" si="21"/>
        <v>42</v>
      </c>
    </row>
    <row r="180" spans="1:10" ht="15">
      <c r="A180" t="s">
        <v>134</v>
      </c>
      <c r="B180" s="10">
        <v>1.284722222222222</v>
      </c>
      <c r="C180" t="s">
        <v>94</v>
      </c>
      <c r="D180">
        <f t="shared" si="22"/>
        <v>28</v>
      </c>
      <c r="H180" s="6">
        <f t="shared" si="16"/>
        <v>0.1</v>
      </c>
      <c r="I180" s="6"/>
      <c r="J180" s="8">
        <f t="shared" si="21"/>
        <v>42</v>
      </c>
    </row>
    <row r="181" spans="1:10" ht="15">
      <c r="A181" t="s">
        <v>132</v>
      </c>
      <c r="B181" s="10">
        <v>1.2909722222222222</v>
      </c>
      <c r="C181" t="s">
        <v>94</v>
      </c>
      <c r="D181">
        <f t="shared" si="22"/>
        <v>26</v>
      </c>
      <c r="H181" s="6">
        <f t="shared" si="16"/>
        <v>0.1</v>
      </c>
      <c r="I181" s="6"/>
      <c r="J181" s="8">
        <f t="shared" si="21"/>
        <v>44</v>
      </c>
    </row>
    <row r="182" spans="1:10" ht="15">
      <c r="A182" t="s">
        <v>181</v>
      </c>
      <c r="B182" s="10">
        <v>1.2979166666666666</v>
      </c>
      <c r="C182" t="s">
        <v>171</v>
      </c>
      <c r="D182">
        <f t="shared" si="22"/>
        <v>25</v>
      </c>
      <c r="H182" s="6">
        <f t="shared" si="16"/>
        <v>0.1</v>
      </c>
      <c r="I182" s="6"/>
      <c r="J182" s="8">
        <f t="shared" si="21"/>
        <v>43</v>
      </c>
    </row>
    <row r="183" spans="1:10" ht="15">
      <c r="A183" t="s">
        <v>124</v>
      </c>
      <c r="B183" s="10">
        <v>1.3166666666666667</v>
      </c>
      <c r="C183" t="s">
        <v>94</v>
      </c>
      <c r="D183">
        <f t="shared" si="22"/>
        <v>24</v>
      </c>
      <c r="H183" s="6">
        <f t="shared" si="16"/>
        <v>0.1</v>
      </c>
      <c r="I183" s="6"/>
      <c r="J183" s="8">
        <f t="shared" si="21"/>
        <v>45</v>
      </c>
    </row>
    <row r="184" spans="1:10" ht="15">
      <c r="A184" t="s">
        <v>190</v>
      </c>
      <c r="B184" s="10">
        <v>1.3194444444444444</v>
      </c>
      <c r="C184" t="s">
        <v>171</v>
      </c>
      <c r="D184">
        <f t="shared" si="22"/>
        <v>23</v>
      </c>
      <c r="H184" s="6">
        <f t="shared" si="16"/>
        <v>0.1</v>
      </c>
      <c r="I184" s="6"/>
      <c r="J184" s="8">
        <f t="shared" si="21"/>
        <v>44</v>
      </c>
    </row>
    <row r="185" spans="1:10" ht="15">
      <c r="A185" t="s">
        <v>191</v>
      </c>
      <c r="B185" s="10">
        <v>1.320138888888889</v>
      </c>
      <c r="C185" t="s">
        <v>171</v>
      </c>
      <c r="D185">
        <f t="shared" si="22"/>
        <v>22</v>
      </c>
      <c r="H185" s="6">
        <f t="shared" si="16"/>
        <v>0.1</v>
      </c>
      <c r="I185" s="6"/>
      <c r="J185" s="8">
        <f t="shared" si="21"/>
        <v>45</v>
      </c>
    </row>
    <row r="186" spans="1:10" ht="15">
      <c r="A186" t="s">
        <v>121</v>
      </c>
      <c r="B186" s="10">
        <v>1.3243055555555556</v>
      </c>
      <c r="C186" t="s">
        <v>94</v>
      </c>
      <c r="D186">
        <f t="shared" si="22"/>
        <v>21</v>
      </c>
      <c r="H186" s="6">
        <f t="shared" si="16"/>
        <v>0.1</v>
      </c>
      <c r="I186" s="6"/>
      <c r="J186" s="8">
        <f t="shared" si="21"/>
        <v>46</v>
      </c>
    </row>
    <row r="187" spans="1:10" ht="15">
      <c r="A187" t="s">
        <v>237</v>
      </c>
      <c r="B187" s="10">
        <v>1.3243055555555556</v>
      </c>
      <c r="C187" t="s">
        <v>225</v>
      </c>
      <c r="D187">
        <f t="shared" si="22"/>
        <v>21</v>
      </c>
      <c r="H187" s="6">
        <f t="shared" si="16"/>
        <v>21</v>
      </c>
      <c r="I187" s="6"/>
      <c r="J187" s="8">
        <f t="shared" si="21"/>
        <v>11</v>
      </c>
    </row>
    <row r="188" spans="1:10" ht="15">
      <c r="A188" t="s">
        <v>120</v>
      </c>
      <c r="B188" s="10">
        <v>1.3270833333333334</v>
      </c>
      <c r="C188" t="s">
        <v>94</v>
      </c>
      <c r="D188">
        <f t="shared" si="22"/>
        <v>19</v>
      </c>
      <c r="H188" s="6">
        <f t="shared" si="16"/>
        <v>0.1</v>
      </c>
      <c r="I188" s="6"/>
      <c r="J188" s="8">
        <f t="shared" si="21"/>
        <v>47</v>
      </c>
    </row>
    <row r="189" spans="1:10" ht="15">
      <c r="A189" t="s">
        <v>199</v>
      </c>
      <c r="B189" s="10">
        <v>1.34375</v>
      </c>
      <c r="C189" t="s">
        <v>171</v>
      </c>
      <c r="D189">
        <f t="shared" si="22"/>
        <v>18</v>
      </c>
      <c r="H189" s="6">
        <f t="shared" si="16"/>
        <v>0.1</v>
      </c>
      <c r="I189" s="6"/>
      <c r="J189" s="8">
        <f t="shared" si="21"/>
        <v>46</v>
      </c>
    </row>
    <row r="190" spans="1:10" ht="15">
      <c r="A190" t="s">
        <v>170</v>
      </c>
      <c r="B190" s="10">
        <v>1.3472222222222223</v>
      </c>
      <c r="C190" t="s">
        <v>171</v>
      </c>
      <c r="D190">
        <f t="shared" si="22"/>
        <v>17</v>
      </c>
      <c r="H190" s="6">
        <f t="shared" si="16"/>
        <v>0.1</v>
      </c>
      <c r="I190" s="6"/>
      <c r="J190" s="8">
        <f t="shared" si="21"/>
        <v>47</v>
      </c>
    </row>
    <row r="191" spans="1:10" ht="15">
      <c r="A191" t="s">
        <v>201</v>
      </c>
      <c r="B191" s="10">
        <v>1.3479166666666667</v>
      </c>
      <c r="C191" t="s">
        <v>171</v>
      </c>
      <c r="D191">
        <f t="shared" si="22"/>
        <v>16</v>
      </c>
      <c r="H191" s="6">
        <f t="shared" si="16"/>
        <v>0.1</v>
      </c>
      <c r="I191" s="6"/>
      <c r="J191" s="8">
        <f t="shared" si="21"/>
        <v>48</v>
      </c>
    </row>
    <row r="192" spans="1:10" ht="15">
      <c r="A192" t="s">
        <v>168</v>
      </c>
      <c r="B192" s="10">
        <v>1.3631944444444446</v>
      </c>
      <c r="C192" t="s">
        <v>142</v>
      </c>
      <c r="D192">
        <f t="shared" si="22"/>
        <v>15</v>
      </c>
      <c r="H192" s="6">
        <f t="shared" si="16"/>
        <v>11.885813148788928</v>
      </c>
      <c r="I192" s="6"/>
      <c r="J192" s="8">
        <f t="shared" si="21"/>
        <v>16</v>
      </c>
    </row>
    <row r="193" spans="1:10" ht="15">
      <c r="A193" t="s">
        <v>213</v>
      </c>
      <c r="B193" s="10">
        <v>1.3659722222222221</v>
      </c>
      <c r="C193" t="s">
        <v>171</v>
      </c>
      <c r="D193">
        <f t="shared" si="22"/>
        <v>14</v>
      </c>
      <c r="H193" s="6">
        <f t="shared" si="16"/>
        <v>0.1</v>
      </c>
      <c r="I193" s="6"/>
      <c r="J193" s="8">
        <f t="shared" si="21"/>
        <v>49</v>
      </c>
    </row>
    <row r="194" spans="1:10" ht="15">
      <c r="A194" t="s">
        <v>263</v>
      </c>
      <c r="B194" s="10">
        <v>1.3666666666666665</v>
      </c>
      <c r="C194" t="s">
        <v>242</v>
      </c>
      <c r="D194">
        <f t="shared" si="22"/>
        <v>13</v>
      </c>
      <c r="H194" s="6">
        <f t="shared" si="16"/>
        <v>10.121107266435985</v>
      </c>
      <c r="I194" s="6"/>
      <c r="J194" s="8">
        <f t="shared" si="21"/>
        <v>17</v>
      </c>
    </row>
    <row r="195" spans="1:10" ht="15">
      <c r="A195" t="s">
        <v>146</v>
      </c>
      <c r="B195" s="10">
        <v>1.3729166666666668</v>
      </c>
      <c r="C195" t="s">
        <v>142</v>
      </c>
      <c r="D195">
        <f t="shared" si="22"/>
        <v>12</v>
      </c>
      <c r="H195" s="6">
        <f t="shared" si="16"/>
        <v>9.342560553633216</v>
      </c>
      <c r="I195" s="6"/>
      <c r="J195" s="8">
        <f t="shared" si="21"/>
        <v>17</v>
      </c>
    </row>
    <row r="196" spans="1:10" ht="15">
      <c r="A196" t="s">
        <v>75</v>
      </c>
      <c r="B196" s="10">
        <v>1.3763888888888889</v>
      </c>
      <c r="C196" t="s">
        <v>32</v>
      </c>
      <c r="D196">
        <f t="shared" si="22"/>
        <v>11</v>
      </c>
      <c r="H196" s="6">
        <f aca="true" t="shared" si="23" ref="H196:H206">MAX(0.1,IF($C196=$M$2,$D196*(($N$2-(($J196-1)*(($N$2-$M$21)/($N$2/2))))/$N$2),IF($C196=$M$3,$D196*(($N$3-(($J196-1)*(($N$3-$M$21)/($N$3/2))))/$N$3),IF($C196=$M$4,$D196*(($N$4-(($J196-1)*(($N$4-$M$21)/($N$4/2))))/$N$4),IF($C196=$M$5,$D196*(($N$5-(($J196-1)*(($N$5-$M$21)/($N$5/2))))/$N$5),IF($C196=$M$6,$D196*(($N$6-(($J196-1)*(($N$6-$M$21)/($N$6/2))))/$N$6),IF($C196=$M$7,$D196*(($N$7-(($J196-1)*(($N$7-$M$21)/($N$7/2))))/$N$7),IF($C196=$M$8,$D196*(($N$8-(($J196-1)*(($N$8-$M$21)/($N$8/2))))/$N$8),10000))))))))</f>
        <v>0.1</v>
      </c>
      <c r="I196" s="6"/>
      <c r="J196" s="8">
        <f t="shared" si="21"/>
        <v>36</v>
      </c>
    </row>
    <row r="197" spans="1:10" ht="15">
      <c r="A197" t="s">
        <v>72</v>
      </c>
      <c r="B197" s="10">
        <v>1.3770833333333332</v>
      </c>
      <c r="C197" t="s">
        <v>32</v>
      </c>
      <c r="D197">
        <f t="shared" si="22"/>
        <v>10</v>
      </c>
      <c r="H197" s="6">
        <f t="shared" si="23"/>
        <v>0.1</v>
      </c>
      <c r="I197" s="6"/>
      <c r="J197" s="8">
        <f t="shared" si="21"/>
        <v>37</v>
      </c>
    </row>
    <row r="198" spans="1:10" ht="15">
      <c r="A198" t="s">
        <v>234</v>
      </c>
      <c r="B198" s="10">
        <v>1.3944444444444446</v>
      </c>
      <c r="C198" t="s">
        <v>225</v>
      </c>
      <c r="D198">
        <f t="shared" si="22"/>
        <v>9</v>
      </c>
      <c r="H198" s="6">
        <f t="shared" si="23"/>
        <v>9</v>
      </c>
      <c r="I198" s="6"/>
      <c r="J198" s="8">
        <f t="shared" si="21"/>
        <v>12</v>
      </c>
    </row>
    <row r="199" spans="1:10" ht="15">
      <c r="A199" t="s">
        <v>224</v>
      </c>
      <c r="B199" s="10">
        <v>1.3986111111111112</v>
      </c>
      <c r="C199" t="s">
        <v>225</v>
      </c>
      <c r="D199">
        <f t="shared" si="22"/>
        <v>8</v>
      </c>
      <c r="H199" s="6">
        <f t="shared" si="23"/>
        <v>8</v>
      </c>
      <c r="I199" s="6"/>
      <c r="J199" s="8">
        <f t="shared" si="21"/>
        <v>13</v>
      </c>
    </row>
    <row r="200" spans="1:10" ht="15">
      <c r="A200" t="s">
        <v>178</v>
      </c>
      <c r="B200" s="10">
        <v>1.4222222222222223</v>
      </c>
      <c r="C200" t="s">
        <v>171</v>
      </c>
      <c r="D200">
        <f t="shared" si="22"/>
        <v>7</v>
      </c>
      <c r="H200" s="6">
        <f t="shared" si="23"/>
        <v>0.1</v>
      </c>
      <c r="I200" s="6"/>
      <c r="J200" s="8">
        <f t="shared" si="21"/>
        <v>50</v>
      </c>
    </row>
    <row r="201" spans="1:10" ht="15">
      <c r="A201" t="s">
        <v>211</v>
      </c>
      <c r="B201" s="10">
        <v>1.4777777777777779</v>
      </c>
      <c r="C201" t="s">
        <v>171</v>
      </c>
      <c r="D201">
        <f aca="true" t="shared" si="24" ref="D201:D206">IF($B200=$B201,$D200,$D$3-ROW()+3)</f>
        <v>6</v>
      </c>
      <c r="H201" s="6">
        <f t="shared" si="23"/>
        <v>0.1</v>
      </c>
      <c r="I201" s="6"/>
      <c r="J201" s="8">
        <f t="shared" si="21"/>
        <v>51</v>
      </c>
    </row>
    <row r="202" spans="1:10" ht="15">
      <c r="A202" t="s">
        <v>130</v>
      </c>
      <c r="B202" s="10">
        <v>1.6319444444444444</v>
      </c>
      <c r="C202" t="s">
        <v>94</v>
      </c>
      <c r="D202">
        <f t="shared" si="24"/>
        <v>5</v>
      </c>
      <c r="H202" s="6">
        <f t="shared" si="23"/>
        <v>0.1</v>
      </c>
      <c r="I202" s="6"/>
      <c r="J202" s="8">
        <f t="shared" si="21"/>
        <v>48</v>
      </c>
    </row>
    <row r="203" spans="1:10" ht="15">
      <c r="A203" t="s">
        <v>36</v>
      </c>
      <c r="B203" s="10">
        <v>1.7055555555555555</v>
      </c>
      <c r="C203" t="s">
        <v>32</v>
      </c>
      <c r="D203">
        <f t="shared" si="24"/>
        <v>4</v>
      </c>
      <c r="H203" s="6">
        <f t="shared" si="23"/>
        <v>0.1</v>
      </c>
      <c r="I203" s="6"/>
      <c r="J203" s="8">
        <f t="shared" si="21"/>
        <v>38</v>
      </c>
    </row>
    <row r="204" spans="1:10" ht="15">
      <c r="A204" t="s">
        <v>67</v>
      </c>
      <c r="B204" s="10">
        <v>1.70625</v>
      </c>
      <c r="C204" t="s">
        <v>32</v>
      </c>
      <c r="D204">
        <f t="shared" si="24"/>
        <v>3</v>
      </c>
      <c r="H204" s="6">
        <f t="shared" si="23"/>
        <v>0.1</v>
      </c>
      <c r="I204" s="6"/>
      <c r="J204" s="8">
        <f t="shared" si="21"/>
        <v>39</v>
      </c>
    </row>
    <row r="205" spans="1:10" ht="15">
      <c r="A205" t="s">
        <v>229</v>
      </c>
      <c r="B205" s="10">
        <v>1.8736111111111111</v>
      </c>
      <c r="C205" t="s">
        <v>225</v>
      </c>
      <c r="D205">
        <f t="shared" si="24"/>
        <v>2</v>
      </c>
      <c r="H205" s="6">
        <f t="shared" si="23"/>
        <v>2</v>
      </c>
      <c r="I205" s="6"/>
      <c r="J205" s="8">
        <f t="shared" si="21"/>
        <v>14</v>
      </c>
    </row>
    <row r="206" spans="1:10" ht="15">
      <c r="A206" t="s">
        <v>238</v>
      </c>
      <c r="B206" s="10">
        <v>2.3381944444444445</v>
      </c>
      <c r="C206" t="s">
        <v>225</v>
      </c>
      <c r="D206">
        <f t="shared" si="24"/>
        <v>1</v>
      </c>
      <c r="H206" s="6">
        <f t="shared" si="23"/>
        <v>1</v>
      </c>
      <c r="I206" s="6"/>
      <c r="J206" s="8">
        <f t="shared" si="21"/>
        <v>15</v>
      </c>
    </row>
    <row r="207" spans="4:7" ht="15">
      <c r="D207" s="11"/>
      <c r="E207" s="11"/>
      <c r="F207" s="11"/>
      <c r="G207" s="11"/>
    </row>
  </sheetData>
  <sheetProtection/>
  <conditionalFormatting sqref="A3:J296">
    <cfRule type="expression" priority="43" dxfId="6">
      <formula>$C3=$M$8</formula>
    </cfRule>
    <cfRule type="expression" priority="44" dxfId="5">
      <formula>$C3=$M$7</formula>
    </cfRule>
    <cfRule type="expression" priority="45" dxfId="4">
      <formula>$C3=$M$6</formula>
    </cfRule>
    <cfRule type="expression" priority="66" dxfId="3">
      <formula>$C3=$M$5</formula>
    </cfRule>
    <cfRule type="expression" priority="67" dxfId="2">
      <formula>$C3=$M$2</formula>
    </cfRule>
    <cfRule type="expression" priority="68" dxfId="1">
      <formula>$C3=$M$3</formula>
    </cfRule>
    <cfRule type="expression" priority="69" dxfId="0">
      <formula>$C3=$M$4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PageLayoutView="0" workbookViewId="0" topLeftCell="A1">
      <selection activeCell="B1" sqref="B1:D203"/>
    </sheetView>
  </sheetViews>
  <sheetFormatPr defaultColWidth="9.140625" defaultRowHeight="15"/>
  <sheetData>
    <row r="1" spans="1:7" ht="15">
      <c r="A1">
        <v>2</v>
      </c>
      <c r="B1" t="s">
        <v>247</v>
      </c>
      <c r="C1" s="9">
        <v>0.7229166666666668</v>
      </c>
      <c r="D1" t="s">
        <v>242</v>
      </c>
      <c r="E1" t="s">
        <v>19</v>
      </c>
      <c r="F1">
        <v>51</v>
      </c>
      <c r="G1" t="s">
        <v>20</v>
      </c>
    </row>
    <row r="2" spans="1:7" ht="15">
      <c r="A2">
        <v>6</v>
      </c>
      <c r="B2" t="s">
        <v>255</v>
      </c>
      <c r="C2" s="9">
        <v>0.7673611111111112</v>
      </c>
      <c r="D2" t="s">
        <v>242</v>
      </c>
      <c r="E2" t="s">
        <v>19</v>
      </c>
      <c r="F2">
        <v>9</v>
      </c>
      <c r="G2" t="s">
        <v>22</v>
      </c>
    </row>
    <row r="3" spans="1:7" ht="15">
      <c r="A3">
        <v>7</v>
      </c>
      <c r="B3" t="s">
        <v>212</v>
      </c>
      <c r="C3" s="9">
        <v>0.7722222222222223</v>
      </c>
      <c r="D3" t="s">
        <v>171</v>
      </c>
      <c r="E3" t="s">
        <v>19</v>
      </c>
      <c r="F3">
        <v>56</v>
      </c>
      <c r="G3" t="s">
        <v>23</v>
      </c>
    </row>
    <row r="4" spans="1:7" ht="15">
      <c r="A4">
        <v>9</v>
      </c>
      <c r="B4" t="s">
        <v>227</v>
      </c>
      <c r="C4" s="9">
        <v>0.7743055555555555</v>
      </c>
      <c r="D4" t="s">
        <v>225</v>
      </c>
      <c r="E4" t="s">
        <v>19</v>
      </c>
      <c r="F4">
        <v>49</v>
      </c>
      <c r="G4" t="s">
        <v>22</v>
      </c>
    </row>
    <row r="5" spans="1:7" ht="15">
      <c r="A5">
        <v>10</v>
      </c>
      <c r="B5" t="s">
        <v>258</v>
      </c>
      <c r="C5" s="9">
        <v>0.7743055555555555</v>
      </c>
      <c r="D5" t="s">
        <v>242</v>
      </c>
      <c r="E5" t="s">
        <v>19</v>
      </c>
      <c r="F5">
        <v>61</v>
      </c>
      <c r="G5" t="s">
        <v>23</v>
      </c>
    </row>
    <row r="6" spans="1:6" ht="15">
      <c r="A6">
        <v>11</v>
      </c>
      <c r="B6" t="s">
        <v>70</v>
      </c>
      <c r="C6" s="9">
        <v>0.775</v>
      </c>
      <c r="D6" t="s">
        <v>32</v>
      </c>
      <c r="E6" t="s">
        <v>19</v>
      </c>
      <c r="F6">
        <v>24</v>
      </c>
    </row>
    <row r="7" spans="1:7" ht="15">
      <c r="A7">
        <v>12</v>
      </c>
      <c r="B7" t="s">
        <v>228</v>
      </c>
      <c r="C7" s="9">
        <v>0.7777777777777778</v>
      </c>
      <c r="D7" t="s">
        <v>225</v>
      </c>
      <c r="E7" t="s">
        <v>19</v>
      </c>
      <c r="F7">
        <v>99</v>
      </c>
      <c r="G7" t="s">
        <v>20</v>
      </c>
    </row>
    <row r="8" spans="1:7" ht="15">
      <c r="A8">
        <v>13</v>
      </c>
      <c r="B8" t="s">
        <v>102</v>
      </c>
      <c r="C8" s="9">
        <v>0.7784722222222222</v>
      </c>
      <c r="D8" t="s">
        <v>94</v>
      </c>
      <c r="E8" t="s">
        <v>19</v>
      </c>
      <c r="F8">
        <v>67</v>
      </c>
      <c r="G8" t="s">
        <v>20</v>
      </c>
    </row>
    <row r="9" spans="1:7" ht="15">
      <c r="A9">
        <v>14</v>
      </c>
      <c r="B9" t="s">
        <v>206</v>
      </c>
      <c r="C9" s="9">
        <v>0.7805555555555556</v>
      </c>
      <c r="D9" t="s">
        <v>171</v>
      </c>
      <c r="E9" t="s">
        <v>19</v>
      </c>
      <c r="F9">
        <v>53</v>
      </c>
      <c r="G9" t="s">
        <v>23</v>
      </c>
    </row>
    <row r="10" spans="1:7" ht="15">
      <c r="A10">
        <v>15</v>
      </c>
      <c r="B10" t="s">
        <v>230</v>
      </c>
      <c r="C10" s="9">
        <v>0.7854166666666668</v>
      </c>
      <c r="D10" t="s">
        <v>225</v>
      </c>
      <c r="E10" t="s">
        <v>19</v>
      </c>
      <c r="F10">
        <v>39</v>
      </c>
      <c r="G10" t="s">
        <v>22</v>
      </c>
    </row>
    <row r="11" spans="1:7" ht="15">
      <c r="A11">
        <v>16</v>
      </c>
      <c r="B11" t="s">
        <v>202</v>
      </c>
      <c r="C11" s="9">
        <v>0.7861111111111111</v>
      </c>
      <c r="D11" t="s">
        <v>171</v>
      </c>
      <c r="E11" t="s">
        <v>26</v>
      </c>
      <c r="F11">
        <v>81</v>
      </c>
      <c r="G11" t="s">
        <v>23</v>
      </c>
    </row>
    <row r="12" spans="1:7" ht="15">
      <c r="A12">
        <v>17</v>
      </c>
      <c r="B12" t="s">
        <v>197</v>
      </c>
      <c r="C12" s="9">
        <v>0.7902777777777777</v>
      </c>
      <c r="D12" t="s">
        <v>171</v>
      </c>
      <c r="E12" t="s">
        <v>19</v>
      </c>
      <c r="F12">
        <v>73</v>
      </c>
      <c r="G12" t="s">
        <v>20</v>
      </c>
    </row>
    <row r="13" spans="1:6" ht="15">
      <c r="A13">
        <v>19</v>
      </c>
      <c r="B13" t="s">
        <v>241</v>
      </c>
      <c r="C13" s="9">
        <v>0.7958333333333334</v>
      </c>
      <c r="D13" t="s">
        <v>242</v>
      </c>
      <c r="E13" t="s">
        <v>19</v>
      </c>
      <c r="F13">
        <v>6</v>
      </c>
    </row>
    <row r="14" spans="1:7" ht="15">
      <c r="A14">
        <v>20</v>
      </c>
      <c r="B14" t="s">
        <v>111</v>
      </c>
      <c r="C14" s="9">
        <v>0.7986111111111112</v>
      </c>
      <c r="D14" t="s">
        <v>94</v>
      </c>
      <c r="E14" t="s">
        <v>19</v>
      </c>
      <c r="F14">
        <v>62</v>
      </c>
      <c r="G14" t="s">
        <v>20</v>
      </c>
    </row>
    <row r="15" spans="1:6" ht="15">
      <c r="A15">
        <v>21</v>
      </c>
      <c r="B15" t="s">
        <v>55</v>
      </c>
      <c r="C15" s="9">
        <v>0.8027777777777777</v>
      </c>
      <c r="D15" t="s">
        <v>32</v>
      </c>
      <c r="E15" t="s">
        <v>19</v>
      </c>
      <c r="F15">
        <v>41</v>
      </c>
    </row>
    <row r="16" spans="1:6" ht="15">
      <c r="A16">
        <v>22</v>
      </c>
      <c r="B16" t="s">
        <v>56</v>
      </c>
      <c r="C16" s="9">
        <v>0.80625</v>
      </c>
      <c r="D16" t="s">
        <v>32</v>
      </c>
      <c r="E16" t="s">
        <v>19</v>
      </c>
      <c r="F16">
        <v>7</v>
      </c>
    </row>
    <row r="17" spans="1:7" ht="15">
      <c r="A17">
        <v>23</v>
      </c>
      <c r="B17" t="s">
        <v>250</v>
      </c>
      <c r="C17" s="9">
        <v>0.8069444444444445</v>
      </c>
      <c r="D17" t="s">
        <v>242</v>
      </c>
      <c r="E17" t="s">
        <v>33</v>
      </c>
      <c r="F17">
        <v>12</v>
      </c>
      <c r="G17" t="s">
        <v>22</v>
      </c>
    </row>
    <row r="18" spans="1:7" ht="15">
      <c r="A18">
        <v>24</v>
      </c>
      <c r="B18" t="s">
        <v>28</v>
      </c>
      <c r="C18" s="9">
        <v>0.8104166666666667</v>
      </c>
      <c r="D18" t="s">
        <v>0</v>
      </c>
      <c r="E18" t="s">
        <v>35</v>
      </c>
      <c r="F18">
        <v>38</v>
      </c>
      <c r="G18" t="s">
        <v>22</v>
      </c>
    </row>
    <row r="19" spans="1:6" ht="15">
      <c r="A19">
        <v>25</v>
      </c>
      <c r="B19" t="s">
        <v>231</v>
      </c>
      <c r="C19" s="9">
        <v>0.8152777777777778</v>
      </c>
      <c r="D19" t="s">
        <v>225</v>
      </c>
      <c r="E19" t="s">
        <v>37</v>
      </c>
      <c r="F19">
        <v>2</v>
      </c>
    </row>
    <row r="20" spans="1:7" ht="15">
      <c r="A20">
        <v>26</v>
      </c>
      <c r="B20" t="s">
        <v>232</v>
      </c>
      <c r="C20" s="9">
        <v>0.8166666666666668</v>
      </c>
      <c r="D20" t="s">
        <v>225</v>
      </c>
      <c r="E20" t="s">
        <v>39</v>
      </c>
      <c r="F20">
        <v>67</v>
      </c>
      <c r="G20" t="s">
        <v>20</v>
      </c>
    </row>
    <row r="21" spans="1:7" ht="15">
      <c r="A21">
        <v>29</v>
      </c>
      <c r="B21" t="s">
        <v>112</v>
      </c>
      <c r="C21" s="9">
        <v>0.8208333333333333</v>
      </c>
      <c r="D21" t="s">
        <v>94</v>
      </c>
      <c r="E21" t="s">
        <v>33</v>
      </c>
      <c r="F21">
        <v>71</v>
      </c>
      <c r="G21" t="s">
        <v>23</v>
      </c>
    </row>
    <row r="22" spans="1:7" ht="15">
      <c r="A22">
        <v>30</v>
      </c>
      <c r="B22" t="s">
        <v>150</v>
      </c>
      <c r="C22" s="9">
        <v>0.8229166666666666</v>
      </c>
      <c r="D22" t="s">
        <v>142</v>
      </c>
      <c r="E22" t="s">
        <v>19</v>
      </c>
      <c r="F22">
        <v>66</v>
      </c>
      <c r="G22" t="s">
        <v>20</v>
      </c>
    </row>
    <row r="23" spans="1:6" ht="15">
      <c r="A23">
        <v>31</v>
      </c>
      <c r="B23" t="s">
        <v>84</v>
      </c>
      <c r="C23" s="9">
        <v>0.8243055555555556</v>
      </c>
      <c r="D23" t="s">
        <v>32</v>
      </c>
      <c r="E23" t="s">
        <v>43</v>
      </c>
      <c r="F23">
        <v>13</v>
      </c>
    </row>
    <row r="24" spans="1:7" ht="15">
      <c r="A24">
        <v>32</v>
      </c>
      <c r="B24" t="s">
        <v>194</v>
      </c>
      <c r="C24" s="9">
        <v>0.8243055555555556</v>
      </c>
      <c r="D24" t="s">
        <v>171</v>
      </c>
      <c r="E24" t="s">
        <v>33</v>
      </c>
      <c r="F24">
        <v>87</v>
      </c>
      <c r="G24" t="s">
        <v>20</v>
      </c>
    </row>
    <row r="25" spans="1:6" ht="15">
      <c r="A25">
        <v>34</v>
      </c>
      <c r="B25" t="s">
        <v>192</v>
      </c>
      <c r="C25" s="9">
        <v>0.8388888888888889</v>
      </c>
      <c r="D25" t="s">
        <v>171</v>
      </c>
      <c r="E25" t="s">
        <v>46</v>
      </c>
      <c r="F25">
        <v>33</v>
      </c>
    </row>
    <row r="26" spans="1:7" ht="15">
      <c r="A26">
        <v>35</v>
      </c>
      <c r="B26" t="s">
        <v>184</v>
      </c>
      <c r="C26" s="9">
        <v>0.8395833333333332</v>
      </c>
      <c r="D26" t="s">
        <v>171</v>
      </c>
      <c r="E26" t="s">
        <v>33</v>
      </c>
      <c r="F26">
        <v>50</v>
      </c>
      <c r="G26" t="s">
        <v>20</v>
      </c>
    </row>
    <row r="27" spans="1:7" ht="15">
      <c r="A27">
        <v>36</v>
      </c>
      <c r="B27" t="s">
        <v>63</v>
      </c>
      <c r="C27" s="9">
        <v>0.8409722222222222</v>
      </c>
      <c r="D27" t="s">
        <v>32</v>
      </c>
      <c r="E27" t="s">
        <v>49</v>
      </c>
      <c r="F27">
        <v>75</v>
      </c>
      <c r="G27" t="s">
        <v>20</v>
      </c>
    </row>
    <row r="28" spans="1:7" ht="15">
      <c r="A28">
        <v>38</v>
      </c>
      <c r="B28" t="s">
        <v>131</v>
      </c>
      <c r="C28" s="9">
        <v>0.8472222222222222</v>
      </c>
      <c r="D28" t="s">
        <v>94</v>
      </c>
      <c r="E28" t="s">
        <v>19</v>
      </c>
      <c r="F28">
        <v>81</v>
      </c>
      <c r="G28" t="s">
        <v>20</v>
      </c>
    </row>
    <row r="29" spans="1:6" ht="15">
      <c r="A29">
        <v>39</v>
      </c>
      <c r="B29" t="s">
        <v>174</v>
      </c>
      <c r="C29" s="9">
        <v>0.8493055555555555</v>
      </c>
      <c r="D29" t="s">
        <v>171</v>
      </c>
      <c r="E29" t="s">
        <v>52</v>
      </c>
      <c r="F29">
        <v>18</v>
      </c>
    </row>
    <row r="30" spans="1:6" ht="15">
      <c r="A30">
        <v>40</v>
      </c>
      <c r="B30" t="s">
        <v>31</v>
      </c>
      <c r="C30" s="9">
        <v>0.8506944444444445</v>
      </c>
      <c r="D30" t="s">
        <v>32</v>
      </c>
      <c r="E30" t="s">
        <v>54</v>
      </c>
      <c r="F30">
        <v>20</v>
      </c>
    </row>
    <row r="31" spans="1:7" ht="15">
      <c r="A31">
        <v>41</v>
      </c>
      <c r="B31" t="s">
        <v>135</v>
      </c>
      <c r="C31" s="9">
        <v>0.8506944444444445</v>
      </c>
      <c r="D31" t="s">
        <v>94</v>
      </c>
      <c r="E31" t="s">
        <v>33</v>
      </c>
      <c r="F31">
        <v>65</v>
      </c>
      <c r="G31" t="s">
        <v>23</v>
      </c>
    </row>
    <row r="32" spans="1:6" ht="15">
      <c r="A32">
        <v>42</v>
      </c>
      <c r="B32" t="s">
        <v>42</v>
      </c>
      <c r="C32" s="9">
        <v>0.8513888888888889</v>
      </c>
      <c r="D32" t="s">
        <v>32</v>
      </c>
      <c r="E32" t="s">
        <v>33</v>
      </c>
      <c r="F32">
        <v>21</v>
      </c>
    </row>
    <row r="33" spans="1:6" ht="15">
      <c r="A33">
        <v>43</v>
      </c>
      <c r="B33" t="s">
        <v>44</v>
      </c>
      <c r="C33" s="9">
        <v>0.8520833333333333</v>
      </c>
      <c r="D33" t="s">
        <v>32</v>
      </c>
      <c r="E33" t="s">
        <v>58</v>
      </c>
      <c r="F33">
        <v>6</v>
      </c>
    </row>
    <row r="34" spans="1:6" ht="15">
      <c r="A34">
        <v>44</v>
      </c>
      <c r="B34" t="s">
        <v>47</v>
      </c>
      <c r="C34" s="9">
        <v>0.8520833333333333</v>
      </c>
      <c r="D34" t="s">
        <v>32</v>
      </c>
      <c r="E34" t="s">
        <v>33</v>
      </c>
      <c r="F34">
        <v>5</v>
      </c>
    </row>
    <row r="35" spans="1:7" ht="15">
      <c r="A35">
        <v>45</v>
      </c>
      <c r="B35" t="s">
        <v>5</v>
      </c>
      <c r="C35" s="9">
        <v>0.8534722222222223</v>
      </c>
      <c r="D35" t="s">
        <v>0</v>
      </c>
      <c r="E35" t="s">
        <v>61</v>
      </c>
      <c r="F35">
        <v>34</v>
      </c>
      <c r="G35" t="s">
        <v>22</v>
      </c>
    </row>
    <row r="36" spans="1:6" ht="15">
      <c r="A36">
        <v>46</v>
      </c>
      <c r="B36" t="s">
        <v>129</v>
      </c>
      <c r="C36" s="9">
        <v>0.8541666666666666</v>
      </c>
      <c r="D36" t="s">
        <v>94</v>
      </c>
      <c r="E36" t="s">
        <v>33</v>
      </c>
      <c r="F36">
        <v>9</v>
      </c>
    </row>
    <row r="37" spans="1:6" ht="15">
      <c r="A37">
        <v>48</v>
      </c>
      <c r="B37" t="s">
        <v>12</v>
      </c>
      <c r="C37" s="9">
        <v>0.8548611111111111</v>
      </c>
      <c r="D37" t="s">
        <v>0</v>
      </c>
      <c r="E37" t="s">
        <v>64</v>
      </c>
      <c r="F37">
        <v>4</v>
      </c>
    </row>
    <row r="38" spans="1:7" ht="15">
      <c r="A38">
        <v>47</v>
      </c>
      <c r="B38" t="s">
        <v>239</v>
      </c>
      <c r="C38" s="9">
        <v>0.8548611111111111</v>
      </c>
      <c r="D38" t="s">
        <v>225</v>
      </c>
      <c r="E38" t="s">
        <v>33</v>
      </c>
      <c r="F38">
        <v>37</v>
      </c>
      <c r="G38" t="s">
        <v>22</v>
      </c>
    </row>
    <row r="39" spans="1:7" ht="15">
      <c r="A39">
        <v>49</v>
      </c>
      <c r="B39" t="s">
        <v>251</v>
      </c>
      <c r="C39" s="9">
        <v>0.8555555555555556</v>
      </c>
      <c r="D39" t="s">
        <v>242</v>
      </c>
      <c r="E39" t="s">
        <v>33</v>
      </c>
      <c r="F39">
        <v>11</v>
      </c>
      <c r="G39" t="s">
        <v>22</v>
      </c>
    </row>
    <row r="40" spans="1:6" ht="15">
      <c r="A40">
        <v>50</v>
      </c>
      <c r="B40" t="s">
        <v>245</v>
      </c>
      <c r="C40" s="9">
        <v>0.85625</v>
      </c>
      <c r="D40" t="s">
        <v>242</v>
      </c>
      <c r="E40" t="s">
        <v>33</v>
      </c>
      <c r="F40">
        <v>2</v>
      </c>
    </row>
    <row r="41" spans="1:7" ht="15">
      <c r="A41">
        <v>51</v>
      </c>
      <c r="B41" t="s">
        <v>149</v>
      </c>
      <c r="C41" s="9">
        <v>0.8576388888888888</v>
      </c>
      <c r="D41" t="s">
        <v>142</v>
      </c>
      <c r="E41" t="s">
        <v>26</v>
      </c>
      <c r="F41">
        <v>150</v>
      </c>
      <c r="G41" t="s">
        <v>69</v>
      </c>
    </row>
    <row r="42" spans="1:7" ht="15">
      <c r="A42">
        <v>52</v>
      </c>
      <c r="B42" t="s">
        <v>92</v>
      </c>
      <c r="C42" s="9">
        <v>0.8590277777777778</v>
      </c>
      <c r="D42" t="s">
        <v>32</v>
      </c>
      <c r="E42" t="s">
        <v>33</v>
      </c>
      <c r="F42">
        <v>176</v>
      </c>
      <c r="G42" t="s">
        <v>71</v>
      </c>
    </row>
    <row r="43" spans="1:6" ht="15">
      <c r="A43">
        <v>54</v>
      </c>
      <c r="B43" t="s">
        <v>183</v>
      </c>
      <c r="C43" s="9">
        <v>0.8611111111111112</v>
      </c>
      <c r="D43" t="s">
        <v>171</v>
      </c>
      <c r="E43" t="s">
        <v>33</v>
      </c>
      <c r="F43">
        <v>2</v>
      </c>
    </row>
    <row r="44" spans="1:6" ht="15">
      <c r="A44">
        <v>56</v>
      </c>
      <c r="B44" t="s">
        <v>272</v>
      </c>
      <c r="C44" s="9">
        <v>0.8666666666666667</v>
      </c>
      <c r="D44" t="s">
        <v>0</v>
      </c>
      <c r="E44" t="s">
        <v>74</v>
      </c>
      <c r="F44">
        <v>47</v>
      </c>
    </row>
    <row r="45" spans="1:6" ht="15">
      <c r="A45">
        <v>57</v>
      </c>
      <c r="B45" t="s">
        <v>127</v>
      </c>
      <c r="C45" s="9">
        <v>0.876388888888889</v>
      </c>
      <c r="D45" t="s">
        <v>94</v>
      </c>
      <c r="E45" t="s">
        <v>76</v>
      </c>
      <c r="F45">
        <v>34</v>
      </c>
    </row>
    <row r="46" spans="1:6" ht="15">
      <c r="A46">
        <v>58</v>
      </c>
      <c r="B46" t="s">
        <v>188</v>
      </c>
      <c r="C46" s="9">
        <v>0.8770833333333333</v>
      </c>
      <c r="D46" t="s">
        <v>171</v>
      </c>
      <c r="E46" t="s">
        <v>78</v>
      </c>
      <c r="F46">
        <v>13</v>
      </c>
    </row>
    <row r="47" spans="1:6" ht="15">
      <c r="A47">
        <v>59</v>
      </c>
      <c r="B47" t="s">
        <v>193</v>
      </c>
      <c r="C47" s="9">
        <v>0.8777777777777778</v>
      </c>
      <c r="D47" t="s">
        <v>171</v>
      </c>
      <c r="E47" t="s">
        <v>80</v>
      </c>
      <c r="F47">
        <v>30</v>
      </c>
    </row>
    <row r="48" spans="1:7" ht="15">
      <c r="A48">
        <v>61</v>
      </c>
      <c r="B48" t="s">
        <v>163</v>
      </c>
      <c r="C48" s="9">
        <v>0.8861111111111111</v>
      </c>
      <c r="D48" t="s">
        <v>142</v>
      </c>
      <c r="E48" t="s">
        <v>82</v>
      </c>
      <c r="F48">
        <v>16</v>
      </c>
      <c r="G48" t="s">
        <v>22</v>
      </c>
    </row>
    <row r="49" spans="1:6" ht="15">
      <c r="A49">
        <v>62</v>
      </c>
      <c r="B49" t="s">
        <v>66</v>
      </c>
      <c r="C49" s="9">
        <v>0.8881944444444444</v>
      </c>
      <c r="D49" t="s">
        <v>32</v>
      </c>
      <c r="E49" t="s">
        <v>33</v>
      </c>
      <c r="F49">
        <v>8</v>
      </c>
    </row>
    <row r="50" spans="1:6" ht="15">
      <c r="A50">
        <v>63</v>
      </c>
      <c r="B50" t="s">
        <v>208</v>
      </c>
      <c r="C50" s="9">
        <v>0.8888888888888888</v>
      </c>
      <c r="D50" t="s">
        <v>171</v>
      </c>
      <c r="E50" t="s">
        <v>33</v>
      </c>
      <c r="F50">
        <v>2</v>
      </c>
    </row>
    <row r="51" spans="1:6" ht="15">
      <c r="A51">
        <v>64</v>
      </c>
      <c r="B51" t="s">
        <v>98</v>
      </c>
      <c r="C51" s="9">
        <v>0.8902777777777778</v>
      </c>
      <c r="D51" t="s">
        <v>94</v>
      </c>
      <c r="E51" t="s">
        <v>86</v>
      </c>
      <c r="F51">
        <v>19</v>
      </c>
    </row>
    <row r="52" spans="1:7" ht="15">
      <c r="A52">
        <v>65</v>
      </c>
      <c r="B52" t="s">
        <v>77</v>
      </c>
      <c r="C52" s="9">
        <v>0.8923611111111112</v>
      </c>
      <c r="D52" t="s">
        <v>32</v>
      </c>
      <c r="E52" t="s">
        <v>88</v>
      </c>
      <c r="F52">
        <v>97</v>
      </c>
      <c r="G52" t="s">
        <v>20</v>
      </c>
    </row>
    <row r="53" spans="1:6" ht="15">
      <c r="A53">
        <v>66</v>
      </c>
      <c r="B53" t="s">
        <v>95</v>
      </c>
      <c r="C53" s="9">
        <v>0.8944444444444444</v>
      </c>
      <c r="D53" t="s">
        <v>94</v>
      </c>
      <c r="E53" t="s">
        <v>33</v>
      </c>
      <c r="F53">
        <v>12</v>
      </c>
    </row>
    <row r="54" spans="1:7" ht="15">
      <c r="A54">
        <v>71</v>
      </c>
      <c r="B54" t="s">
        <v>198</v>
      </c>
      <c r="C54" s="9">
        <v>0.8993055555555555</v>
      </c>
      <c r="D54" t="s">
        <v>171</v>
      </c>
      <c r="E54" t="s">
        <v>91</v>
      </c>
      <c r="F54">
        <v>134</v>
      </c>
      <c r="G54" t="s">
        <v>71</v>
      </c>
    </row>
    <row r="55" spans="1:6" ht="15">
      <c r="A55">
        <v>73</v>
      </c>
      <c r="B55" t="s">
        <v>11</v>
      </c>
      <c r="C55" s="9">
        <v>0.904861111111111</v>
      </c>
      <c r="D55" t="s">
        <v>0</v>
      </c>
      <c r="E55" t="s">
        <v>19</v>
      </c>
      <c r="F55">
        <v>1</v>
      </c>
    </row>
    <row r="56" spans="1:7" ht="15">
      <c r="A56">
        <v>74</v>
      </c>
      <c r="B56" t="s">
        <v>125</v>
      </c>
      <c r="C56" s="9">
        <v>0.9055555555555556</v>
      </c>
      <c r="D56" t="s">
        <v>94</v>
      </c>
      <c r="E56" t="s">
        <v>19</v>
      </c>
      <c r="F56">
        <v>93</v>
      </c>
      <c r="G56" t="s">
        <v>20</v>
      </c>
    </row>
    <row r="57" spans="1:7" ht="15">
      <c r="A57">
        <v>75</v>
      </c>
      <c r="B57" t="s">
        <v>173</v>
      </c>
      <c r="C57" s="9">
        <v>0.9055555555555556</v>
      </c>
      <c r="D57" t="s">
        <v>171</v>
      </c>
      <c r="E57" t="s">
        <v>19</v>
      </c>
      <c r="F57">
        <v>158</v>
      </c>
      <c r="G57" t="s">
        <v>71</v>
      </c>
    </row>
    <row r="58" spans="1:7" ht="15">
      <c r="A58">
        <v>78</v>
      </c>
      <c r="B58" t="s">
        <v>116</v>
      </c>
      <c r="C58" s="9">
        <v>0.9111111111111111</v>
      </c>
      <c r="D58" t="s">
        <v>94</v>
      </c>
      <c r="E58" t="s">
        <v>19</v>
      </c>
      <c r="F58">
        <v>144</v>
      </c>
      <c r="G58" t="s">
        <v>69</v>
      </c>
    </row>
    <row r="59" spans="1:6" ht="15">
      <c r="A59">
        <v>79</v>
      </c>
      <c r="B59" t="s">
        <v>243</v>
      </c>
      <c r="C59" s="9">
        <v>0.9131944444444445</v>
      </c>
      <c r="D59" t="s">
        <v>242</v>
      </c>
      <c r="E59" t="s">
        <v>19</v>
      </c>
      <c r="F59">
        <v>22</v>
      </c>
    </row>
    <row r="60" spans="1:7" ht="15">
      <c r="A60">
        <v>80</v>
      </c>
      <c r="B60" t="s">
        <v>226</v>
      </c>
      <c r="C60" s="9">
        <v>0.9159722222222223</v>
      </c>
      <c r="D60" t="s">
        <v>225</v>
      </c>
      <c r="E60" t="s">
        <v>19</v>
      </c>
      <c r="F60">
        <v>74</v>
      </c>
      <c r="G60" t="s">
        <v>20</v>
      </c>
    </row>
    <row r="61" spans="1:6" ht="15">
      <c r="A61">
        <v>81</v>
      </c>
      <c r="B61" t="s">
        <v>265</v>
      </c>
      <c r="C61" s="9">
        <v>0.9166666666666666</v>
      </c>
      <c r="D61" t="s">
        <v>94</v>
      </c>
      <c r="E61" t="s">
        <v>19</v>
      </c>
      <c r="F61">
        <v>7</v>
      </c>
    </row>
    <row r="62" spans="1:7" ht="15">
      <c r="A62">
        <v>85</v>
      </c>
      <c r="B62" t="s">
        <v>97</v>
      </c>
      <c r="C62" s="9">
        <v>0.9194444444444444</v>
      </c>
      <c r="D62" t="s">
        <v>94</v>
      </c>
      <c r="E62" t="s">
        <v>101</v>
      </c>
      <c r="F62">
        <v>154</v>
      </c>
      <c r="G62" t="s">
        <v>71</v>
      </c>
    </row>
    <row r="63" spans="1:7" ht="15">
      <c r="A63">
        <v>86</v>
      </c>
      <c r="B63" t="s">
        <v>34</v>
      </c>
      <c r="C63" s="9">
        <v>0.9215277777777778</v>
      </c>
      <c r="D63" t="s">
        <v>32</v>
      </c>
      <c r="E63" t="s">
        <v>33</v>
      </c>
      <c r="F63">
        <v>46</v>
      </c>
      <c r="G63" t="s">
        <v>22</v>
      </c>
    </row>
    <row r="64" spans="1:7" ht="15">
      <c r="A64">
        <v>87</v>
      </c>
      <c r="B64" t="s">
        <v>159</v>
      </c>
      <c r="C64" s="9">
        <v>0.9215277777777778</v>
      </c>
      <c r="D64" t="s">
        <v>142</v>
      </c>
      <c r="E64" t="s">
        <v>33</v>
      </c>
      <c r="F64">
        <v>100</v>
      </c>
      <c r="G64" t="s">
        <v>69</v>
      </c>
    </row>
    <row r="65" spans="1:7" ht="15">
      <c r="A65">
        <v>88</v>
      </c>
      <c r="B65" t="s">
        <v>141</v>
      </c>
      <c r="C65" s="9">
        <v>0.9222222222222222</v>
      </c>
      <c r="D65" t="s">
        <v>142</v>
      </c>
      <c r="E65" t="s">
        <v>33</v>
      </c>
      <c r="F65">
        <v>140</v>
      </c>
      <c r="G65" t="s">
        <v>71</v>
      </c>
    </row>
    <row r="66" spans="1:7" ht="15">
      <c r="A66">
        <v>89</v>
      </c>
      <c r="B66" t="s">
        <v>216</v>
      </c>
      <c r="C66" s="9">
        <v>0.9229166666666666</v>
      </c>
      <c r="D66" t="s">
        <v>171</v>
      </c>
      <c r="E66" t="s">
        <v>19</v>
      </c>
      <c r="F66">
        <v>35</v>
      </c>
      <c r="G66" t="s">
        <v>106</v>
      </c>
    </row>
    <row r="67" spans="1:7" ht="15">
      <c r="A67">
        <v>91</v>
      </c>
      <c r="B67" t="s">
        <v>215</v>
      </c>
      <c r="C67" s="9">
        <v>0.9284722222222223</v>
      </c>
      <c r="D67" t="s">
        <v>171</v>
      </c>
      <c r="E67" t="s">
        <v>19</v>
      </c>
      <c r="F67">
        <v>46</v>
      </c>
      <c r="G67" t="s">
        <v>106</v>
      </c>
    </row>
    <row r="68" spans="1:7" ht="15">
      <c r="A68">
        <v>93</v>
      </c>
      <c r="B68" t="s">
        <v>162</v>
      </c>
      <c r="C68" s="9">
        <v>0.9305555555555555</v>
      </c>
      <c r="D68" t="s">
        <v>142</v>
      </c>
      <c r="E68" t="s">
        <v>109</v>
      </c>
      <c r="F68">
        <v>117</v>
      </c>
      <c r="G68" t="s">
        <v>69</v>
      </c>
    </row>
    <row r="69" spans="1:7" ht="15">
      <c r="A69">
        <v>94</v>
      </c>
      <c r="B69" t="s">
        <v>259</v>
      </c>
      <c r="C69" s="9">
        <v>0.93125</v>
      </c>
      <c r="D69" t="s">
        <v>242</v>
      </c>
      <c r="E69" t="s">
        <v>19</v>
      </c>
      <c r="F69">
        <v>58</v>
      </c>
      <c r="G69" t="s">
        <v>23</v>
      </c>
    </row>
    <row r="70" spans="1:6" ht="15">
      <c r="A70">
        <v>95</v>
      </c>
      <c r="B70" t="s">
        <v>65</v>
      </c>
      <c r="C70" s="9">
        <v>0.9319444444444445</v>
      </c>
      <c r="D70" t="s">
        <v>32</v>
      </c>
      <c r="E70" t="s">
        <v>19</v>
      </c>
      <c r="F70">
        <v>2</v>
      </c>
    </row>
    <row r="71" spans="1:7" ht="15">
      <c r="A71">
        <v>96</v>
      </c>
      <c r="B71" t="s">
        <v>144</v>
      </c>
      <c r="C71" s="9">
        <v>0.9326388888888889</v>
      </c>
      <c r="D71" t="s">
        <v>142</v>
      </c>
      <c r="E71" t="s">
        <v>113</v>
      </c>
      <c r="F71">
        <v>225</v>
      </c>
      <c r="G71" t="s">
        <v>71</v>
      </c>
    </row>
    <row r="72" spans="1:7" ht="15">
      <c r="A72">
        <v>98</v>
      </c>
      <c r="B72" t="s">
        <v>256</v>
      </c>
      <c r="C72" s="9">
        <v>0.936111111111111</v>
      </c>
      <c r="D72" t="s">
        <v>242</v>
      </c>
      <c r="E72" t="s">
        <v>19</v>
      </c>
      <c r="F72">
        <v>48</v>
      </c>
      <c r="G72" t="s">
        <v>22</v>
      </c>
    </row>
    <row r="73" spans="1:6" ht="15">
      <c r="A73">
        <v>100</v>
      </c>
      <c r="B73" t="s">
        <v>103</v>
      </c>
      <c r="C73" s="9">
        <v>0.9416666666666668</v>
      </c>
      <c r="D73" t="s">
        <v>94</v>
      </c>
      <c r="E73" t="s">
        <v>19</v>
      </c>
      <c r="F73">
        <v>17</v>
      </c>
    </row>
    <row r="74" spans="1:7" ht="15">
      <c r="A74">
        <v>101</v>
      </c>
      <c r="B74" t="s">
        <v>104</v>
      </c>
      <c r="C74" s="9">
        <v>0.9416666666666668</v>
      </c>
      <c r="D74" t="s">
        <v>94</v>
      </c>
      <c r="E74" t="s">
        <v>117</v>
      </c>
      <c r="F74">
        <v>81</v>
      </c>
      <c r="G74" t="s">
        <v>23</v>
      </c>
    </row>
    <row r="75" spans="1:7" ht="15">
      <c r="A75">
        <v>102</v>
      </c>
      <c r="B75" t="s">
        <v>79</v>
      </c>
      <c r="C75" s="9">
        <v>0.9430555555555555</v>
      </c>
      <c r="D75" t="s">
        <v>32</v>
      </c>
      <c r="E75" t="s">
        <v>33</v>
      </c>
      <c r="F75">
        <v>152</v>
      </c>
      <c r="G75" t="s">
        <v>69</v>
      </c>
    </row>
    <row r="76" spans="1:7" ht="15">
      <c r="A76">
        <v>103</v>
      </c>
      <c r="B76" t="s">
        <v>21</v>
      </c>
      <c r="C76" s="9">
        <v>0.9444444444444445</v>
      </c>
      <c r="D76" t="s">
        <v>0</v>
      </c>
      <c r="E76" t="s">
        <v>19</v>
      </c>
      <c r="F76">
        <v>93</v>
      </c>
      <c r="G76" t="s">
        <v>20</v>
      </c>
    </row>
    <row r="77" spans="1:7" ht="15">
      <c r="A77">
        <v>104</v>
      </c>
      <c r="B77" t="s">
        <v>90</v>
      </c>
      <c r="C77" s="9">
        <v>0.9465277777777777</v>
      </c>
      <c r="D77" t="s">
        <v>32</v>
      </c>
      <c r="E77" t="s">
        <v>19</v>
      </c>
      <c r="F77">
        <v>68</v>
      </c>
      <c r="G77" t="s">
        <v>20</v>
      </c>
    </row>
    <row r="78" spans="1:7" ht="15">
      <c r="A78">
        <v>105</v>
      </c>
      <c r="B78" t="s">
        <v>105</v>
      </c>
      <c r="C78" s="9">
        <v>0.9513888888888888</v>
      </c>
      <c r="D78" t="s">
        <v>94</v>
      </c>
      <c r="E78" t="s">
        <v>19</v>
      </c>
      <c r="F78">
        <v>18</v>
      </c>
      <c r="G78" t="s">
        <v>106</v>
      </c>
    </row>
    <row r="79" spans="1:6" ht="15">
      <c r="A79">
        <v>107</v>
      </c>
      <c r="B79" t="s">
        <v>107</v>
      </c>
      <c r="C79" s="9">
        <v>0.9534722222222222</v>
      </c>
      <c r="D79" t="s">
        <v>94</v>
      </c>
      <c r="E79" t="s">
        <v>19</v>
      </c>
      <c r="F79">
        <v>42</v>
      </c>
    </row>
    <row r="80" spans="1:7" ht="15">
      <c r="A80">
        <v>108</v>
      </c>
      <c r="B80" t="s">
        <v>249</v>
      </c>
      <c r="C80" s="9">
        <v>0.9534722222222222</v>
      </c>
      <c r="D80" t="s">
        <v>242</v>
      </c>
      <c r="E80" t="s">
        <v>19</v>
      </c>
      <c r="F80">
        <v>161</v>
      </c>
      <c r="G80" t="s">
        <v>69</v>
      </c>
    </row>
    <row r="81" spans="1:6" ht="15">
      <c r="A81">
        <v>109</v>
      </c>
      <c r="B81" t="s">
        <v>3</v>
      </c>
      <c r="C81" s="9">
        <v>0.9555555555555556</v>
      </c>
      <c r="D81" t="s">
        <v>0</v>
      </c>
      <c r="E81" t="s">
        <v>19</v>
      </c>
      <c r="F81">
        <v>13</v>
      </c>
    </row>
    <row r="82" spans="1:7" ht="15">
      <c r="A82">
        <v>110</v>
      </c>
      <c r="B82" t="s">
        <v>10</v>
      </c>
      <c r="C82" s="9">
        <v>0.9555555555555556</v>
      </c>
      <c r="D82" t="s">
        <v>0</v>
      </c>
      <c r="E82" t="s">
        <v>19</v>
      </c>
      <c r="F82">
        <v>186</v>
      </c>
      <c r="G82" t="s">
        <v>71</v>
      </c>
    </row>
    <row r="83" spans="1:6" ht="15">
      <c r="A83">
        <v>112</v>
      </c>
      <c r="B83" t="s">
        <v>164</v>
      </c>
      <c r="C83" s="9">
        <v>0.9576388888888889</v>
      </c>
      <c r="D83" t="s">
        <v>142</v>
      </c>
      <c r="E83" t="s">
        <v>19</v>
      </c>
      <c r="F83">
        <v>36</v>
      </c>
    </row>
    <row r="84" spans="1:6" ht="15">
      <c r="A84">
        <v>113</v>
      </c>
      <c r="B84" t="s">
        <v>196</v>
      </c>
      <c r="C84" s="9">
        <v>0.9583333333333334</v>
      </c>
      <c r="D84" t="s">
        <v>171</v>
      </c>
      <c r="E84" t="s">
        <v>19</v>
      </c>
      <c r="F84">
        <v>22</v>
      </c>
    </row>
    <row r="85" spans="1:7" ht="15">
      <c r="A85">
        <v>115</v>
      </c>
      <c r="B85" t="s">
        <v>110</v>
      </c>
      <c r="C85" s="9">
        <v>0.9638888888888889</v>
      </c>
      <c r="D85" t="s">
        <v>94</v>
      </c>
      <c r="E85" t="s">
        <v>19</v>
      </c>
      <c r="F85">
        <v>194</v>
      </c>
      <c r="G85" t="s">
        <v>71</v>
      </c>
    </row>
    <row r="86" spans="1:7" ht="15">
      <c r="A86">
        <v>117</v>
      </c>
      <c r="B86" t="s">
        <v>187</v>
      </c>
      <c r="C86" s="9">
        <v>0.9659722222222222</v>
      </c>
      <c r="D86" t="s">
        <v>171</v>
      </c>
      <c r="E86" t="s">
        <v>19</v>
      </c>
      <c r="F86">
        <v>84</v>
      </c>
      <c r="G86" t="s">
        <v>23</v>
      </c>
    </row>
    <row r="87" spans="1:7" ht="15">
      <c r="A87">
        <v>118</v>
      </c>
      <c r="B87" t="s">
        <v>4</v>
      </c>
      <c r="C87" s="9">
        <v>0.9736111111111111</v>
      </c>
      <c r="D87" t="s">
        <v>0</v>
      </c>
      <c r="E87" t="s">
        <v>19</v>
      </c>
      <c r="F87">
        <v>76</v>
      </c>
      <c r="G87" t="s">
        <v>20</v>
      </c>
    </row>
    <row r="88" spans="1:7" ht="15">
      <c r="A88">
        <v>119</v>
      </c>
      <c r="B88" t="s">
        <v>126</v>
      </c>
      <c r="C88" s="9">
        <v>0.975</v>
      </c>
      <c r="D88" t="s">
        <v>94</v>
      </c>
      <c r="E88" t="s">
        <v>19</v>
      </c>
      <c r="F88">
        <v>114</v>
      </c>
      <c r="G88" t="s">
        <v>69</v>
      </c>
    </row>
    <row r="89" spans="1:6" ht="15">
      <c r="A89">
        <v>120</v>
      </c>
      <c r="B89" t="s">
        <v>179</v>
      </c>
      <c r="C89" s="9">
        <v>0.9763888888888889</v>
      </c>
      <c r="D89" t="s">
        <v>171</v>
      </c>
      <c r="E89" t="s">
        <v>19</v>
      </c>
      <c r="F89">
        <v>33</v>
      </c>
    </row>
    <row r="90" spans="1:6" ht="15">
      <c r="A90">
        <v>124</v>
      </c>
      <c r="B90" t="s">
        <v>81</v>
      </c>
      <c r="C90" s="9">
        <v>0.9861111111111112</v>
      </c>
      <c r="D90" t="s">
        <v>32</v>
      </c>
      <c r="E90" t="s">
        <v>19</v>
      </c>
      <c r="F90">
        <v>7</v>
      </c>
    </row>
    <row r="91" spans="1:7" ht="15">
      <c r="A91">
        <v>125</v>
      </c>
      <c r="B91" t="s">
        <v>83</v>
      </c>
      <c r="C91" s="9">
        <v>0.9861111111111112</v>
      </c>
      <c r="D91" t="s">
        <v>32</v>
      </c>
      <c r="E91" t="s">
        <v>19</v>
      </c>
      <c r="F91">
        <v>42</v>
      </c>
      <c r="G91" t="s">
        <v>106</v>
      </c>
    </row>
    <row r="92" spans="1:6" ht="15">
      <c r="A92">
        <v>128</v>
      </c>
      <c r="B92" t="s">
        <v>177</v>
      </c>
      <c r="C92" s="9">
        <v>0.99375</v>
      </c>
      <c r="D92" t="s">
        <v>171</v>
      </c>
      <c r="E92" t="s">
        <v>19</v>
      </c>
      <c r="F92">
        <v>10</v>
      </c>
    </row>
    <row r="93" spans="1:7" ht="15">
      <c r="A93">
        <v>130</v>
      </c>
      <c r="B93" t="s">
        <v>1</v>
      </c>
      <c r="C93" s="9">
        <v>0.9965277777777778</v>
      </c>
      <c r="D93" t="s">
        <v>0</v>
      </c>
      <c r="E93" t="s">
        <v>19</v>
      </c>
      <c r="F93">
        <v>68</v>
      </c>
      <c r="G93" t="s">
        <v>23</v>
      </c>
    </row>
    <row r="94" spans="1:7" ht="15">
      <c r="A94">
        <v>132</v>
      </c>
      <c r="B94" t="s">
        <v>41</v>
      </c>
      <c r="C94" s="9">
        <v>0.9972222222222222</v>
      </c>
      <c r="D94" t="s">
        <v>32</v>
      </c>
      <c r="E94" t="s">
        <v>19</v>
      </c>
      <c r="F94">
        <v>1</v>
      </c>
      <c r="G94" t="s">
        <v>22</v>
      </c>
    </row>
    <row r="95" spans="1:7" ht="15">
      <c r="A95">
        <v>131</v>
      </c>
      <c r="B95" t="s">
        <v>252</v>
      </c>
      <c r="C95" s="9">
        <v>0.9972222222222222</v>
      </c>
      <c r="D95" t="s">
        <v>242</v>
      </c>
      <c r="E95" t="s">
        <v>139</v>
      </c>
      <c r="F95">
        <v>282</v>
      </c>
      <c r="G95" t="s">
        <v>140</v>
      </c>
    </row>
    <row r="96" spans="1:6" ht="15">
      <c r="A96">
        <v>133</v>
      </c>
      <c r="B96" t="s">
        <v>158</v>
      </c>
      <c r="C96" s="9">
        <v>0.9979166666666667</v>
      </c>
      <c r="D96" t="s">
        <v>142</v>
      </c>
      <c r="E96" t="s">
        <v>143</v>
      </c>
      <c r="F96">
        <v>39</v>
      </c>
    </row>
    <row r="97" spans="1:7" ht="15">
      <c r="A97">
        <v>135</v>
      </c>
      <c r="B97" t="s">
        <v>45</v>
      </c>
      <c r="C97" s="10">
        <v>1.0013888888888889</v>
      </c>
      <c r="D97" t="s">
        <v>32</v>
      </c>
      <c r="E97" t="s">
        <v>145</v>
      </c>
      <c r="F97">
        <v>115</v>
      </c>
      <c r="G97" t="s">
        <v>71</v>
      </c>
    </row>
    <row r="98" spans="1:7" ht="15">
      <c r="A98">
        <v>136</v>
      </c>
      <c r="B98" t="s">
        <v>138</v>
      </c>
      <c r="C98" s="10">
        <v>1.0027777777777778</v>
      </c>
      <c r="D98" t="s">
        <v>94</v>
      </c>
      <c r="E98" t="s">
        <v>147</v>
      </c>
      <c r="F98">
        <v>59</v>
      </c>
      <c r="G98" t="s">
        <v>20</v>
      </c>
    </row>
    <row r="99" spans="1:6" ht="15">
      <c r="A99">
        <v>137</v>
      </c>
      <c r="B99" t="s">
        <v>137</v>
      </c>
      <c r="C99" s="10">
        <v>1.003472222222222</v>
      </c>
      <c r="D99" t="s">
        <v>94</v>
      </c>
      <c r="E99" t="s">
        <v>33</v>
      </c>
      <c r="F99">
        <v>3</v>
      </c>
    </row>
    <row r="100" spans="1:7" ht="15">
      <c r="A100">
        <v>138</v>
      </c>
      <c r="B100" t="s">
        <v>53</v>
      </c>
      <c r="C100" s="10">
        <v>1.0048611111111112</v>
      </c>
      <c r="D100" t="s">
        <v>32</v>
      </c>
      <c r="E100" t="s">
        <v>19</v>
      </c>
      <c r="F100">
        <v>3</v>
      </c>
      <c r="G100" t="s">
        <v>22</v>
      </c>
    </row>
    <row r="101" spans="1:7" ht="15">
      <c r="A101">
        <v>142</v>
      </c>
      <c r="B101" t="s">
        <v>156</v>
      </c>
      <c r="C101" s="10">
        <v>1.0104166666666667</v>
      </c>
      <c r="D101" t="s">
        <v>142</v>
      </c>
      <c r="E101" t="s">
        <v>33</v>
      </c>
      <c r="F101">
        <v>91</v>
      </c>
      <c r="G101" t="s">
        <v>20</v>
      </c>
    </row>
    <row r="102" spans="1:7" ht="15">
      <c r="A102">
        <v>141</v>
      </c>
      <c r="B102" t="s">
        <v>253</v>
      </c>
      <c r="C102" s="10">
        <v>1.0104166666666667</v>
      </c>
      <c r="D102" t="s">
        <v>242</v>
      </c>
      <c r="E102" t="s">
        <v>19</v>
      </c>
      <c r="F102">
        <v>6</v>
      </c>
      <c r="G102" t="s">
        <v>22</v>
      </c>
    </row>
    <row r="103" spans="1:7" ht="15">
      <c r="A103">
        <v>147</v>
      </c>
      <c r="B103" t="s">
        <v>236</v>
      </c>
      <c r="C103" s="10">
        <v>1.0138888888888888</v>
      </c>
      <c r="D103" t="s">
        <v>225</v>
      </c>
      <c r="E103" t="s">
        <v>153</v>
      </c>
      <c r="F103">
        <v>53</v>
      </c>
      <c r="G103" t="s">
        <v>20</v>
      </c>
    </row>
    <row r="104" spans="1:7" ht="15">
      <c r="A104">
        <v>148</v>
      </c>
      <c r="B104" t="s">
        <v>185</v>
      </c>
      <c r="C104" s="10">
        <v>1.023611111111111</v>
      </c>
      <c r="D104" t="s">
        <v>171</v>
      </c>
      <c r="E104" t="s">
        <v>155</v>
      </c>
      <c r="F104">
        <v>119</v>
      </c>
      <c r="G104" t="s">
        <v>71</v>
      </c>
    </row>
    <row r="105" spans="1:6" ht="15">
      <c r="A105">
        <v>149</v>
      </c>
      <c r="B105" t="s">
        <v>25</v>
      </c>
      <c r="C105" s="10">
        <v>1.0256944444444445</v>
      </c>
      <c r="D105" t="s">
        <v>0</v>
      </c>
      <c r="E105" t="s">
        <v>157</v>
      </c>
      <c r="F105">
        <v>47</v>
      </c>
    </row>
    <row r="106" spans="1:6" ht="15">
      <c r="A106">
        <v>151</v>
      </c>
      <c r="B106" t="s">
        <v>186</v>
      </c>
      <c r="C106" s="10">
        <v>1.027777777777778</v>
      </c>
      <c r="D106" t="s">
        <v>171</v>
      </c>
      <c r="E106" t="s">
        <v>19</v>
      </c>
      <c r="F106">
        <v>15</v>
      </c>
    </row>
    <row r="107" spans="1:7" ht="15">
      <c r="A107">
        <v>152</v>
      </c>
      <c r="B107" t="s">
        <v>166</v>
      </c>
      <c r="C107" s="10">
        <v>1.0291666666666666</v>
      </c>
      <c r="D107" t="s">
        <v>142</v>
      </c>
      <c r="E107" t="s">
        <v>160</v>
      </c>
      <c r="F107">
        <v>46</v>
      </c>
      <c r="G107" t="s">
        <v>161</v>
      </c>
    </row>
    <row r="108" spans="1:7" ht="15">
      <c r="A108">
        <v>153</v>
      </c>
      <c r="B108" t="s">
        <v>122</v>
      </c>
      <c r="C108" s="10">
        <v>1.0305555555555557</v>
      </c>
      <c r="D108" t="s">
        <v>94</v>
      </c>
      <c r="E108" t="s">
        <v>33</v>
      </c>
      <c r="F108">
        <v>56</v>
      </c>
      <c r="G108" t="s">
        <v>20</v>
      </c>
    </row>
    <row r="109" spans="1:6" ht="15">
      <c r="A109">
        <v>154</v>
      </c>
      <c r="B109" t="s">
        <v>85</v>
      </c>
      <c r="C109" s="10">
        <v>1.03125</v>
      </c>
      <c r="D109" t="s">
        <v>32</v>
      </c>
      <c r="E109" t="s">
        <v>19</v>
      </c>
      <c r="F109">
        <v>9</v>
      </c>
    </row>
    <row r="110" spans="1:7" ht="15">
      <c r="A110">
        <v>155</v>
      </c>
      <c r="B110" t="s">
        <v>87</v>
      </c>
      <c r="C110" s="10">
        <v>1.034722222222222</v>
      </c>
      <c r="D110" t="s">
        <v>32</v>
      </c>
      <c r="E110" t="s">
        <v>165</v>
      </c>
      <c r="F110">
        <v>87</v>
      </c>
      <c r="G110" t="s">
        <v>20</v>
      </c>
    </row>
    <row r="111" spans="1:7" ht="15">
      <c r="A111">
        <v>156</v>
      </c>
      <c r="B111" t="s">
        <v>271</v>
      </c>
      <c r="C111" s="10">
        <v>1.0381944444444444</v>
      </c>
      <c r="D111" t="s">
        <v>94</v>
      </c>
      <c r="E111" t="s">
        <v>167</v>
      </c>
      <c r="F111">
        <v>59</v>
      </c>
      <c r="G111" t="s">
        <v>23</v>
      </c>
    </row>
    <row r="112" spans="1:7" ht="15">
      <c r="A112">
        <v>158</v>
      </c>
      <c r="B112" t="s">
        <v>2</v>
      </c>
      <c r="C112" s="10">
        <v>1.0416666666666667</v>
      </c>
      <c r="D112" t="s">
        <v>0</v>
      </c>
      <c r="E112" t="s">
        <v>169</v>
      </c>
      <c r="F112">
        <v>56</v>
      </c>
      <c r="G112" t="s">
        <v>20</v>
      </c>
    </row>
    <row r="113" spans="1:7" ht="15">
      <c r="A113">
        <v>160</v>
      </c>
      <c r="B113" t="s">
        <v>233</v>
      </c>
      <c r="C113" s="10">
        <v>1.0430555555555556</v>
      </c>
      <c r="D113" t="s">
        <v>225</v>
      </c>
      <c r="E113" t="s">
        <v>19</v>
      </c>
      <c r="F113">
        <v>104</v>
      </c>
      <c r="G113" t="s">
        <v>69</v>
      </c>
    </row>
    <row r="114" spans="1:7" ht="15">
      <c r="A114">
        <v>161</v>
      </c>
      <c r="B114" t="s">
        <v>93</v>
      </c>
      <c r="C114" s="10">
        <v>1.04375</v>
      </c>
      <c r="D114" t="s">
        <v>94</v>
      </c>
      <c r="E114" t="s">
        <v>19</v>
      </c>
      <c r="F114">
        <v>219</v>
      </c>
      <c r="G114" t="s">
        <v>71</v>
      </c>
    </row>
    <row r="115" spans="1:7" ht="15">
      <c r="A115">
        <v>164</v>
      </c>
      <c r="B115" t="s">
        <v>114</v>
      </c>
      <c r="C115" s="10">
        <v>1.0472222222222223</v>
      </c>
      <c r="D115" t="s">
        <v>94</v>
      </c>
      <c r="E115" t="s">
        <v>19</v>
      </c>
      <c r="F115">
        <v>128</v>
      </c>
      <c r="G115" t="s">
        <v>71</v>
      </c>
    </row>
    <row r="116" spans="1:7" ht="15">
      <c r="A116">
        <v>165</v>
      </c>
      <c r="B116" t="s">
        <v>246</v>
      </c>
      <c r="C116" s="10">
        <v>1.05</v>
      </c>
      <c r="D116" t="s">
        <v>242</v>
      </c>
      <c r="E116" t="s">
        <v>19</v>
      </c>
      <c r="F116">
        <v>79</v>
      </c>
      <c r="G116" t="s">
        <v>20</v>
      </c>
    </row>
    <row r="117" spans="1:6" ht="15">
      <c r="A117">
        <v>168</v>
      </c>
      <c r="B117" t="s">
        <v>195</v>
      </c>
      <c r="C117" s="10">
        <v>1.0527777777777778</v>
      </c>
      <c r="D117" t="s">
        <v>171</v>
      </c>
      <c r="E117" t="s">
        <v>19</v>
      </c>
      <c r="F117">
        <v>13</v>
      </c>
    </row>
    <row r="118" spans="1:7" ht="15">
      <c r="A118">
        <v>172</v>
      </c>
      <c r="B118" t="s">
        <v>266</v>
      </c>
      <c r="C118" s="10">
        <v>1.0618055555555557</v>
      </c>
      <c r="D118" t="s">
        <v>94</v>
      </c>
      <c r="E118" t="s">
        <v>19</v>
      </c>
      <c r="F118">
        <v>15</v>
      </c>
      <c r="G118" t="s">
        <v>22</v>
      </c>
    </row>
    <row r="119" spans="1:7" ht="15">
      <c r="A119">
        <v>173</v>
      </c>
      <c r="B119" t="s">
        <v>108</v>
      </c>
      <c r="C119" s="10">
        <v>1.0631944444444443</v>
      </c>
      <c r="D119" t="s">
        <v>94</v>
      </c>
      <c r="E119" t="s">
        <v>19</v>
      </c>
      <c r="F119">
        <v>118</v>
      </c>
      <c r="G119" t="s">
        <v>69</v>
      </c>
    </row>
    <row r="120" spans="1:7" ht="15">
      <c r="A120">
        <v>175</v>
      </c>
      <c r="B120" t="s">
        <v>68</v>
      </c>
      <c r="C120" s="10">
        <v>1.070138888888889</v>
      </c>
      <c r="D120" t="s">
        <v>32</v>
      </c>
      <c r="E120" t="s">
        <v>19</v>
      </c>
      <c r="F120">
        <v>60</v>
      </c>
      <c r="G120" t="s">
        <v>23</v>
      </c>
    </row>
    <row r="121" spans="1:7" ht="15">
      <c r="A121">
        <v>177</v>
      </c>
      <c r="B121" t="s">
        <v>203</v>
      </c>
      <c r="C121" s="10">
        <v>1.0722222222222222</v>
      </c>
      <c r="D121" t="s">
        <v>171</v>
      </c>
      <c r="E121" t="s">
        <v>180</v>
      </c>
      <c r="F121">
        <v>224</v>
      </c>
      <c r="G121" t="s">
        <v>71</v>
      </c>
    </row>
    <row r="122" spans="1:7" ht="15">
      <c r="A122">
        <v>178</v>
      </c>
      <c r="B122" t="s">
        <v>73</v>
      </c>
      <c r="C122" s="10">
        <v>1.0729166666666667</v>
      </c>
      <c r="D122" t="s">
        <v>32</v>
      </c>
      <c r="E122" t="s">
        <v>19</v>
      </c>
      <c r="F122">
        <v>150</v>
      </c>
      <c r="G122" t="s">
        <v>71</v>
      </c>
    </row>
    <row r="123" spans="1:7" ht="15">
      <c r="A123">
        <v>180</v>
      </c>
      <c r="B123" t="s">
        <v>204</v>
      </c>
      <c r="C123" s="10">
        <v>1.0784722222222223</v>
      </c>
      <c r="D123" t="s">
        <v>171</v>
      </c>
      <c r="E123" t="s">
        <v>19</v>
      </c>
      <c r="F123">
        <v>10</v>
      </c>
      <c r="G123" t="s">
        <v>22</v>
      </c>
    </row>
    <row r="124" spans="1:7" ht="15">
      <c r="A124">
        <v>181</v>
      </c>
      <c r="B124" t="s">
        <v>205</v>
      </c>
      <c r="C124" s="10">
        <v>1.082638888888889</v>
      </c>
      <c r="D124" t="s">
        <v>171</v>
      </c>
      <c r="E124" t="s">
        <v>19</v>
      </c>
      <c r="F124">
        <v>63</v>
      </c>
      <c r="G124" t="s">
        <v>20</v>
      </c>
    </row>
    <row r="125" spans="1:7" ht="15">
      <c r="A125">
        <v>183</v>
      </c>
      <c r="B125" t="s">
        <v>24</v>
      </c>
      <c r="C125" s="10">
        <v>1.086111111111111</v>
      </c>
      <c r="D125" t="s">
        <v>0</v>
      </c>
      <c r="E125" t="s">
        <v>33</v>
      </c>
      <c r="F125">
        <v>232</v>
      </c>
      <c r="G125" t="s">
        <v>69</v>
      </c>
    </row>
    <row r="126" spans="1:7" ht="15">
      <c r="A126">
        <v>185</v>
      </c>
      <c r="B126" t="s">
        <v>264</v>
      </c>
      <c r="C126" s="10">
        <v>1.0881944444444445</v>
      </c>
      <c r="D126" t="s">
        <v>94</v>
      </c>
      <c r="E126" t="s">
        <v>33</v>
      </c>
      <c r="F126">
        <v>147</v>
      </c>
      <c r="G126" t="s">
        <v>69</v>
      </c>
    </row>
    <row r="127" spans="1:7" ht="15">
      <c r="A127">
        <v>189</v>
      </c>
      <c r="B127" t="s">
        <v>209</v>
      </c>
      <c r="C127" s="10">
        <v>1.0923611111111111</v>
      </c>
      <c r="D127" t="s">
        <v>171</v>
      </c>
      <c r="E127" t="s">
        <v>19</v>
      </c>
      <c r="F127">
        <v>28</v>
      </c>
      <c r="G127" t="s">
        <v>22</v>
      </c>
    </row>
    <row r="128" spans="1:7" ht="15">
      <c r="A128">
        <v>192</v>
      </c>
      <c r="B128" t="s">
        <v>38</v>
      </c>
      <c r="C128" s="10">
        <v>1.0944444444444443</v>
      </c>
      <c r="D128" t="s">
        <v>32</v>
      </c>
      <c r="E128" t="s">
        <v>19</v>
      </c>
      <c r="F128">
        <v>87</v>
      </c>
      <c r="G128" t="s">
        <v>20</v>
      </c>
    </row>
    <row r="129" spans="1:7" ht="15">
      <c r="A129">
        <v>193</v>
      </c>
      <c r="B129" t="s">
        <v>40</v>
      </c>
      <c r="C129" s="10">
        <v>1.0965277777777778</v>
      </c>
      <c r="D129" t="s">
        <v>32</v>
      </c>
      <c r="E129" t="s">
        <v>19</v>
      </c>
      <c r="F129">
        <v>242</v>
      </c>
      <c r="G129" t="s">
        <v>71</v>
      </c>
    </row>
    <row r="130" spans="1:6" ht="15">
      <c r="A130">
        <v>197</v>
      </c>
      <c r="B130" t="s">
        <v>210</v>
      </c>
      <c r="C130" s="10">
        <v>1.1083333333333334</v>
      </c>
      <c r="D130" t="s">
        <v>171</v>
      </c>
      <c r="E130" t="s">
        <v>19</v>
      </c>
      <c r="F130">
        <v>26</v>
      </c>
    </row>
    <row r="131" spans="1:7" ht="15">
      <c r="A131">
        <v>199</v>
      </c>
      <c r="B131" t="s">
        <v>48</v>
      </c>
      <c r="C131" s="10">
        <v>1.1131944444444444</v>
      </c>
      <c r="D131" t="s">
        <v>32</v>
      </c>
      <c r="E131" t="s">
        <v>19</v>
      </c>
      <c r="F131">
        <v>38</v>
      </c>
      <c r="G131" t="s">
        <v>22</v>
      </c>
    </row>
    <row r="132" spans="1:6" ht="15">
      <c r="A132">
        <v>200</v>
      </c>
      <c r="B132" t="s">
        <v>50</v>
      </c>
      <c r="C132" s="10">
        <v>1.1131944444444444</v>
      </c>
      <c r="D132" t="s">
        <v>32</v>
      </c>
      <c r="E132" t="s">
        <v>19</v>
      </c>
      <c r="F132">
        <v>22</v>
      </c>
    </row>
    <row r="133" spans="1:6" ht="15">
      <c r="A133">
        <v>201</v>
      </c>
      <c r="B133" t="s">
        <v>51</v>
      </c>
      <c r="C133" s="10">
        <v>1.1131944444444444</v>
      </c>
      <c r="D133" t="s">
        <v>32</v>
      </c>
      <c r="E133" t="s">
        <v>19</v>
      </c>
      <c r="F133">
        <v>42</v>
      </c>
    </row>
    <row r="134" spans="1:7" ht="15">
      <c r="A134">
        <v>203</v>
      </c>
      <c r="B134" t="s">
        <v>214</v>
      </c>
      <c r="C134" s="10">
        <v>1.1152777777777778</v>
      </c>
      <c r="D134" t="s">
        <v>171</v>
      </c>
      <c r="E134" t="s">
        <v>19</v>
      </c>
      <c r="F134">
        <v>140</v>
      </c>
      <c r="G134" t="s">
        <v>69</v>
      </c>
    </row>
    <row r="135" spans="1:7" ht="15">
      <c r="A135">
        <v>204</v>
      </c>
      <c r="B135" t="s">
        <v>148</v>
      </c>
      <c r="C135" s="10">
        <v>1.1222222222222222</v>
      </c>
      <c r="D135" t="s">
        <v>142</v>
      </c>
      <c r="E135" t="s">
        <v>33</v>
      </c>
      <c r="F135">
        <v>124</v>
      </c>
      <c r="G135" t="s">
        <v>71</v>
      </c>
    </row>
    <row r="136" spans="1:7" ht="15">
      <c r="A136">
        <v>205</v>
      </c>
      <c r="B136" t="s">
        <v>13</v>
      </c>
      <c r="C136" s="10">
        <v>1.1243055555555557</v>
      </c>
      <c r="D136" t="s">
        <v>0</v>
      </c>
      <c r="E136" t="s">
        <v>19</v>
      </c>
      <c r="F136">
        <v>210</v>
      </c>
      <c r="G136" t="s">
        <v>71</v>
      </c>
    </row>
    <row r="137" spans="1:7" ht="15">
      <c r="A137">
        <v>206</v>
      </c>
      <c r="B137" t="s">
        <v>218</v>
      </c>
      <c r="C137" s="10">
        <v>1.1277777777777778</v>
      </c>
      <c r="D137" t="s">
        <v>171</v>
      </c>
      <c r="E137" t="s">
        <v>19</v>
      </c>
      <c r="F137">
        <v>65</v>
      </c>
      <c r="G137" t="s">
        <v>20</v>
      </c>
    </row>
    <row r="138" spans="1:7" ht="15">
      <c r="A138">
        <v>207</v>
      </c>
      <c r="B138" t="s">
        <v>60</v>
      </c>
      <c r="C138" s="10">
        <v>1.128472222222222</v>
      </c>
      <c r="D138" t="s">
        <v>32</v>
      </c>
      <c r="E138" t="s">
        <v>19</v>
      </c>
      <c r="F138">
        <v>152</v>
      </c>
      <c r="G138" t="s">
        <v>69</v>
      </c>
    </row>
    <row r="139" spans="1:6" ht="15">
      <c r="A139">
        <v>208</v>
      </c>
      <c r="B139" t="s">
        <v>219</v>
      </c>
      <c r="C139" s="10">
        <v>1.1298611111111112</v>
      </c>
      <c r="D139" t="s">
        <v>171</v>
      </c>
      <c r="E139" t="s">
        <v>19</v>
      </c>
      <c r="F139">
        <v>48</v>
      </c>
    </row>
    <row r="140" spans="1:7" ht="15">
      <c r="A140">
        <v>211</v>
      </c>
      <c r="B140" t="s">
        <v>220</v>
      </c>
      <c r="C140" s="10">
        <v>1.132638888888889</v>
      </c>
      <c r="D140" t="s">
        <v>171</v>
      </c>
      <c r="E140" t="s">
        <v>33</v>
      </c>
      <c r="F140">
        <v>125</v>
      </c>
      <c r="G140" t="s">
        <v>71</v>
      </c>
    </row>
    <row r="141" spans="1:7" ht="15">
      <c r="A141">
        <v>212</v>
      </c>
      <c r="B141" t="s">
        <v>207</v>
      </c>
      <c r="C141" s="10">
        <v>1.1333333333333333</v>
      </c>
      <c r="D141" t="s">
        <v>171</v>
      </c>
      <c r="E141" t="s">
        <v>19</v>
      </c>
      <c r="F141">
        <v>52</v>
      </c>
      <c r="G141" t="s">
        <v>20</v>
      </c>
    </row>
    <row r="142" spans="1:7" ht="15">
      <c r="A142">
        <v>214</v>
      </c>
      <c r="B142" t="s">
        <v>123</v>
      </c>
      <c r="C142" s="10">
        <v>1.1340277777777776</v>
      </c>
      <c r="D142" t="s">
        <v>94</v>
      </c>
      <c r="E142" t="s">
        <v>19</v>
      </c>
      <c r="F142">
        <v>50</v>
      </c>
      <c r="G142" t="s">
        <v>20</v>
      </c>
    </row>
    <row r="143" spans="1:7" ht="15">
      <c r="A143">
        <v>220</v>
      </c>
      <c r="B143" t="s">
        <v>115</v>
      </c>
      <c r="C143" s="10">
        <v>1.1423611111111112</v>
      </c>
      <c r="D143" t="s">
        <v>94</v>
      </c>
      <c r="E143" t="s">
        <v>33</v>
      </c>
      <c r="F143">
        <v>133</v>
      </c>
      <c r="G143" t="s">
        <v>71</v>
      </c>
    </row>
    <row r="144" spans="1:7" ht="15">
      <c r="A144">
        <v>223</v>
      </c>
      <c r="B144" t="s">
        <v>268</v>
      </c>
      <c r="C144" s="10">
        <v>1.1493055555555556</v>
      </c>
      <c r="D144" t="s">
        <v>94</v>
      </c>
      <c r="E144" t="s">
        <v>19</v>
      </c>
      <c r="F144">
        <v>105</v>
      </c>
      <c r="G144" t="s">
        <v>71</v>
      </c>
    </row>
    <row r="145" spans="1:7" ht="15">
      <c r="A145">
        <v>225</v>
      </c>
      <c r="B145" t="s">
        <v>89</v>
      </c>
      <c r="C145" s="10">
        <v>1.1548611111111111</v>
      </c>
      <c r="D145" t="s">
        <v>32</v>
      </c>
      <c r="E145" t="s">
        <v>19</v>
      </c>
      <c r="F145">
        <v>25</v>
      </c>
      <c r="G145" t="s">
        <v>22</v>
      </c>
    </row>
    <row r="146" spans="1:7" ht="15">
      <c r="A146">
        <v>226</v>
      </c>
      <c r="B146" t="s">
        <v>30</v>
      </c>
      <c r="C146" s="10">
        <v>1.1555555555555557</v>
      </c>
      <c r="D146" t="s">
        <v>0</v>
      </c>
      <c r="E146" t="s">
        <v>19</v>
      </c>
      <c r="F146">
        <v>271</v>
      </c>
      <c r="G146" t="s">
        <v>140</v>
      </c>
    </row>
    <row r="147" spans="1:7" ht="15">
      <c r="A147">
        <v>227</v>
      </c>
      <c r="B147" t="s">
        <v>136</v>
      </c>
      <c r="C147" s="10">
        <v>1.15625</v>
      </c>
      <c r="D147" t="s">
        <v>94</v>
      </c>
      <c r="E147" t="s">
        <v>19</v>
      </c>
      <c r="F147">
        <v>185</v>
      </c>
      <c r="G147" t="s">
        <v>71</v>
      </c>
    </row>
    <row r="148" spans="1:7" ht="15">
      <c r="A148">
        <v>228</v>
      </c>
      <c r="B148" t="s">
        <v>223</v>
      </c>
      <c r="C148" s="10">
        <v>1.1611111111111112</v>
      </c>
      <c r="D148" t="s">
        <v>171</v>
      </c>
      <c r="E148" t="s">
        <v>33</v>
      </c>
      <c r="F148">
        <v>87</v>
      </c>
      <c r="G148" t="s">
        <v>23</v>
      </c>
    </row>
    <row r="149" spans="1:6" ht="15">
      <c r="A149">
        <v>229</v>
      </c>
      <c r="B149" t="s">
        <v>248</v>
      </c>
      <c r="C149" s="10">
        <v>1.1631944444444444</v>
      </c>
      <c r="D149" t="s">
        <v>242</v>
      </c>
      <c r="E149" t="s">
        <v>19</v>
      </c>
      <c r="F149">
        <v>9</v>
      </c>
    </row>
    <row r="150" spans="1:7" ht="15">
      <c r="A150">
        <v>232</v>
      </c>
      <c r="B150" t="s">
        <v>100</v>
      </c>
      <c r="C150" s="10">
        <v>1.16875</v>
      </c>
      <c r="D150" t="s">
        <v>94</v>
      </c>
      <c r="E150" t="s">
        <v>19</v>
      </c>
      <c r="F150">
        <v>99</v>
      </c>
      <c r="G150" t="s">
        <v>23</v>
      </c>
    </row>
    <row r="151" spans="1:7" ht="15">
      <c r="A151">
        <v>238</v>
      </c>
      <c r="B151" t="s">
        <v>96</v>
      </c>
      <c r="C151" s="10">
        <v>1.1784722222222224</v>
      </c>
      <c r="D151" t="s">
        <v>94</v>
      </c>
      <c r="E151" t="s">
        <v>19</v>
      </c>
      <c r="F151">
        <v>136</v>
      </c>
      <c r="G151" t="s">
        <v>69</v>
      </c>
    </row>
    <row r="152" spans="1:7" ht="15">
      <c r="A152">
        <v>239</v>
      </c>
      <c r="B152" t="s">
        <v>222</v>
      </c>
      <c r="C152" s="10">
        <v>1.179861111111111</v>
      </c>
      <c r="D152" t="s">
        <v>171</v>
      </c>
      <c r="E152" t="s">
        <v>19</v>
      </c>
      <c r="F152">
        <v>95</v>
      </c>
      <c r="G152" t="s">
        <v>20</v>
      </c>
    </row>
    <row r="153" spans="1:7" ht="15">
      <c r="A153">
        <v>240</v>
      </c>
      <c r="B153" t="s">
        <v>221</v>
      </c>
      <c r="C153" s="10">
        <v>1.1868055555555557</v>
      </c>
      <c r="D153" t="s">
        <v>171</v>
      </c>
      <c r="E153" t="s">
        <v>19</v>
      </c>
      <c r="F153">
        <v>197</v>
      </c>
      <c r="G153" t="s">
        <v>71</v>
      </c>
    </row>
    <row r="154" spans="1:7" ht="15">
      <c r="A154">
        <v>241</v>
      </c>
      <c r="B154" t="s">
        <v>62</v>
      </c>
      <c r="C154" s="10">
        <v>1.1881944444444443</v>
      </c>
      <c r="D154" t="s">
        <v>32</v>
      </c>
      <c r="E154" t="s">
        <v>19</v>
      </c>
      <c r="F154">
        <v>113</v>
      </c>
      <c r="G154" t="s">
        <v>69</v>
      </c>
    </row>
    <row r="155" spans="1:7" ht="15">
      <c r="A155">
        <v>242</v>
      </c>
      <c r="B155" t="s">
        <v>59</v>
      </c>
      <c r="C155" s="10">
        <v>1.195138888888889</v>
      </c>
      <c r="D155" t="s">
        <v>32</v>
      </c>
      <c r="E155" t="s">
        <v>19</v>
      </c>
      <c r="F155">
        <v>258</v>
      </c>
      <c r="G155" t="s">
        <v>140</v>
      </c>
    </row>
    <row r="156" spans="1:7" ht="15">
      <c r="A156">
        <v>244</v>
      </c>
      <c r="B156" t="s">
        <v>151</v>
      </c>
      <c r="C156" s="10">
        <v>1.2</v>
      </c>
      <c r="D156" t="s">
        <v>142</v>
      </c>
      <c r="E156" t="s">
        <v>19</v>
      </c>
      <c r="F156">
        <v>189</v>
      </c>
      <c r="G156" t="s">
        <v>69</v>
      </c>
    </row>
    <row r="157" spans="1:7" ht="15">
      <c r="A157">
        <v>246</v>
      </c>
      <c r="B157" t="s">
        <v>99</v>
      </c>
      <c r="C157" s="10">
        <v>1.2041666666666666</v>
      </c>
      <c r="D157" t="s">
        <v>94</v>
      </c>
      <c r="E157" t="s">
        <v>19</v>
      </c>
      <c r="F157">
        <v>293</v>
      </c>
      <c r="G157" t="s">
        <v>217</v>
      </c>
    </row>
    <row r="158" spans="1:7" ht="15">
      <c r="A158">
        <v>251</v>
      </c>
      <c r="B158" t="s">
        <v>261</v>
      </c>
      <c r="C158" s="10">
        <v>1.2194444444444443</v>
      </c>
      <c r="D158" t="s">
        <v>242</v>
      </c>
      <c r="E158" t="s">
        <v>19</v>
      </c>
      <c r="F158">
        <v>84</v>
      </c>
      <c r="G158" t="s">
        <v>23</v>
      </c>
    </row>
    <row r="159" spans="1:7" ht="15">
      <c r="A159">
        <v>254</v>
      </c>
      <c r="B159" t="s">
        <v>152</v>
      </c>
      <c r="C159" s="10">
        <v>1.2270833333333333</v>
      </c>
      <c r="D159" t="s">
        <v>142</v>
      </c>
      <c r="E159" t="s">
        <v>19</v>
      </c>
      <c r="F159">
        <v>56</v>
      </c>
      <c r="G159" t="s">
        <v>20</v>
      </c>
    </row>
    <row r="160" spans="1:7" ht="15">
      <c r="A160">
        <v>255</v>
      </c>
      <c r="B160" t="s">
        <v>29</v>
      </c>
      <c r="C160" s="10">
        <v>1.2277777777777776</v>
      </c>
      <c r="D160" t="s">
        <v>0</v>
      </c>
      <c r="E160" t="s">
        <v>19</v>
      </c>
      <c r="F160">
        <v>37</v>
      </c>
      <c r="G160" t="s">
        <v>106</v>
      </c>
    </row>
    <row r="161" spans="1:7" ht="15">
      <c r="A161">
        <v>267</v>
      </c>
      <c r="B161" t="s">
        <v>118</v>
      </c>
      <c r="C161" s="10">
        <v>1.2368055555555555</v>
      </c>
      <c r="D161" t="s">
        <v>94</v>
      </c>
      <c r="E161" t="s">
        <v>33</v>
      </c>
      <c r="F161">
        <v>190</v>
      </c>
      <c r="G161" t="s">
        <v>71</v>
      </c>
    </row>
    <row r="162" spans="1:6" ht="15">
      <c r="A162">
        <v>268</v>
      </c>
      <c r="B162" t="s">
        <v>119</v>
      </c>
      <c r="C162" s="10">
        <v>1.2375</v>
      </c>
      <c r="D162" t="s">
        <v>94</v>
      </c>
      <c r="E162" t="s">
        <v>19</v>
      </c>
      <c r="F162">
        <v>43</v>
      </c>
    </row>
    <row r="163" spans="1:6" ht="15">
      <c r="A163">
        <v>269</v>
      </c>
      <c r="B163" t="s">
        <v>27</v>
      </c>
      <c r="C163" s="10">
        <v>1.238888888888889</v>
      </c>
      <c r="D163" t="s">
        <v>0</v>
      </c>
      <c r="E163" t="s">
        <v>19</v>
      </c>
      <c r="F163">
        <v>138</v>
      </c>
    </row>
    <row r="164" spans="1:6" ht="15">
      <c r="A164">
        <v>270</v>
      </c>
      <c r="B164" t="s">
        <v>267</v>
      </c>
      <c r="C164" s="10">
        <v>1.2430555555555556</v>
      </c>
      <c r="D164" t="s">
        <v>94</v>
      </c>
      <c r="E164" t="s">
        <v>19</v>
      </c>
      <c r="F164">
        <v>17</v>
      </c>
    </row>
    <row r="165" spans="1:7" ht="15">
      <c r="A165">
        <v>274</v>
      </c>
      <c r="B165" t="s">
        <v>189</v>
      </c>
      <c r="C165" s="10">
        <v>1.2451388888888888</v>
      </c>
      <c r="D165" t="s">
        <v>171</v>
      </c>
      <c r="E165" t="s">
        <v>19</v>
      </c>
      <c r="F165">
        <v>56</v>
      </c>
      <c r="G165" t="s">
        <v>20</v>
      </c>
    </row>
    <row r="166" spans="1:6" ht="15">
      <c r="A166">
        <v>277</v>
      </c>
      <c r="B166" t="s">
        <v>269</v>
      </c>
      <c r="C166" s="10">
        <v>1.2520833333333334</v>
      </c>
      <c r="D166" t="s">
        <v>94</v>
      </c>
      <c r="E166" t="s">
        <v>19</v>
      </c>
      <c r="F166">
        <v>1</v>
      </c>
    </row>
    <row r="167" spans="1:7" ht="15">
      <c r="A167">
        <v>278</v>
      </c>
      <c r="B167" t="s">
        <v>128</v>
      </c>
      <c r="C167" s="10">
        <v>1.2527777777777778</v>
      </c>
      <c r="D167" t="s">
        <v>94</v>
      </c>
      <c r="E167" t="s">
        <v>33</v>
      </c>
      <c r="F167">
        <v>58</v>
      </c>
      <c r="G167" t="s">
        <v>20</v>
      </c>
    </row>
    <row r="168" spans="1:6" ht="15">
      <c r="A168">
        <v>279</v>
      </c>
      <c r="B168" t="s">
        <v>182</v>
      </c>
      <c r="C168" s="10">
        <v>1.2541666666666667</v>
      </c>
      <c r="D168" t="s">
        <v>171</v>
      </c>
      <c r="E168" t="s">
        <v>19</v>
      </c>
      <c r="F168">
        <v>18</v>
      </c>
    </row>
    <row r="169" spans="1:7" ht="15">
      <c r="A169">
        <v>280</v>
      </c>
      <c r="B169" t="s">
        <v>176</v>
      </c>
      <c r="C169" s="10">
        <v>1.2548611111111112</v>
      </c>
      <c r="D169" t="s">
        <v>171</v>
      </c>
      <c r="E169" t="s">
        <v>19</v>
      </c>
      <c r="F169">
        <v>145</v>
      </c>
      <c r="G169" t="s">
        <v>71</v>
      </c>
    </row>
    <row r="170" spans="1:6" ht="15">
      <c r="A170">
        <v>283</v>
      </c>
      <c r="B170" t="s">
        <v>175</v>
      </c>
      <c r="C170" s="10">
        <v>1.2569444444444444</v>
      </c>
      <c r="D170" t="s">
        <v>171</v>
      </c>
      <c r="E170" t="s">
        <v>19</v>
      </c>
      <c r="F170">
        <v>36</v>
      </c>
    </row>
    <row r="171" spans="1:6" ht="15">
      <c r="A171">
        <v>285</v>
      </c>
      <c r="B171" t="s">
        <v>270</v>
      </c>
      <c r="C171" s="10">
        <v>1.2597222222222222</v>
      </c>
      <c r="D171" t="s">
        <v>94</v>
      </c>
      <c r="E171" t="s">
        <v>19</v>
      </c>
      <c r="F171">
        <v>9</v>
      </c>
    </row>
    <row r="172" spans="1:7" ht="15">
      <c r="A172">
        <v>286</v>
      </c>
      <c r="B172" t="s">
        <v>200</v>
      </c>
      <c r="C172" s="10">
        <v>1.2604166666666667</v>
      </c>
      <c r="D172" t="s">
        <v>171</v>
      </c>
      <c r="E172" t="s">
        <v>19</v>
      </c>
      <c r="F172">
        <v>151</v>
      </c>
      <c r="G172" t="s">
        <v>71</v>
      </c>
    </row>
    <row r="173" spans="1:7" ht="15">
      <c r="A173">
        <v>288</v>
      </c>
      <c r="B173" t="s">
        <v>57</v>
      </c>
      <c r="C173" s="10">
        <v>1.2645833333333334</v>
      </c>
      <c r="D173" t="s">
        <v>32</v>
      </c>
      <c r="E173" t="s">
        <v>235</v>
      </c>
      <c r="F173">
        <v>279</v>
      </c>
      <c r="G173" t="s">
        <v>217</v>
      </c>
    </row>
    <row r="174" spans="1:6" ht="15">
      <c r="A174">
        <v>287</v>
      </c>
      <c r="B174" t="s">
        <v>172</v>
      </c>
      <c r="C174" s="10">
        <v>1.2645833333333334</v>
      </c>
      <c r="D174" t="s">
        <v>171</v>
      </c>
      <c r="E174" t="s">
        <v>19</v>
      </c>
      <c r="F174">
        <v>15</v>
      </c>
    </row>
    <row r="175" spans="1:7" ht="15">
      <c r="A175">
        <v>289</v>
      </c>
      <c r="B175" t="s">
        <v>154</v>
      </c>
      <c r="C175" s="10">
        <v>1.2673611111111112</v>
      </c>
      <c r="D175" t="s">
        <v>142</v>
      </c>
      <c r="E175" t="s">
        <v>19</v>
      </c>
      <c r="F175">
        <v>77</v>
      </c>
      <c r="G175" t="s">
        <v>20</v>
      </c>
    </row>
    <row r="176" spans="1:7" ht="15">
      <c r="A176">
        <v>293</v>
      </c>
      <c r="B176" t="s">
        <v>133</v>
      </c>
      <c r="C176" s="10">
        <v>1.284722222222222</v>
      </c>
      <c r="D176" t="s">
        <v>94</v>
      </c>
      <c r="E176" t="s">
        <v>19</v>
      </c>
      <c r="F176">
        <v>78</v>
      </c>
      <c r="G176" t="s">
        <v>20</v>
      </c>
    </row>
    <row r="177" spans="1:6" ht="15">
      <c r="A177">
        <v>292</v>
      </c>
      <c r="B177" t="s">
        <v>134</v>
      </c>
      <c r="C177" s="10">
        <v>1.284722222222222</v>
      </c>
      <c r="D177" t="s">
        <v>94</v>
      </c>
      <c r="E177" t="s">
        <v>240</v>
      </c>
      <c r="F177">
        <v>55</v>
      </c>
    </row>
    <row r="178" spans="1:7" ht="15">
      <c r="A178">
        <v>296</v>
      </c>
      <c r="B178" t="s">
        <v>132</v>
      </c>
      <c r="C178" s="10">
        <v>1.2909722222222222</v>
      </c>
      <c r="D178" t="s">
        <v>94</v>
      </c>
      <c r="E178" t="s">
        <v>33</v>
      </c>
      <c r="F178">
        <v>67</v>
      </c>
      <c r="G178" t="s">
        <v>23</v>
      </c>
    </row>
    <row r="179" spans="1:7" ht="15">
      <c r="A179">
        <v>301</v>
      </c>
      <c r="B179" t="s">
        <v>181</v>
      </c>
      <c r="C179" s="10">
        <v>1.2979166666666666</v>
      </c>
      <c r="D179" t="s">
        <v>171</v>
      </c>
      <c r="E179" t="s">
        <v>244</v>
      </c>
      <c r="F179">
        <v>51</v>
      </c>
      <c r="G179" t="s">
        <v>20</v>
      </c>
    </row>
    <row r="180" spans="1:7" ht="15">
      <c r="A180">
        <v>309</v>
      </c>
      <c r="B180" t="s">
        <v>124</v>
      </c>
      <c r="C180" s="10">
        <v>1.3166666666666667</v>
      </c>
      <c r="D180" t="s">
        <v>94</v>
      </c>
      <c r="E180" t="s">
        <v>19</v>
      </c>
      <c r="F180">
        <v>100</v>
      </c>
      <c r="G180" t="s">
        <v>69</v>
      </c>
    </row>
    <row r="181" spans="1:7" ht="15">
      <c r="A181">
        <v>310</v>
      </c>
      <c r="B181" t="s">
        <v>190</v>
      </c>
      <c r="C181" s="10">
        <v>1.3194444444444444</v>
      </c>
      <c r="D181" t="s">
        <v>171</v>
      </c>
      <c r="E181" t="s">
        <v>19</v>
      </c>
      <c r="F181">
        <v>59</v>
      </c>
      <c r="G181" t="s">
        <v>20</v>
      </c>
    </row>
    <row r="182" spans="1:6" ht="15">
      <c r="A182">
        <v>311</v>
      </c>
      <c r="B182" t="s">
        <v>191</v>
      </c>
      <c r="C182" s="10">
        <v>1.320138888888889</v>
      </c>
      <c r="D182" t="s">
        <v>171</v>
      </c>
      <c r="E182" t="s">
        <v>19</v>
      </c>
      <c r="F182">
        <v>43</v>
      </c>
    </row>
    <row r="183" spans="1:6" ht="15">
      <c r="A183">
        <v>312</v>
      </c>
      <c r="B183" t="s">
        <v>121</v>
      </c>
      <c r="C183" s="10">
        <v>1.3243055555555556</v>
      </c>
      <c r="D183" t="s">
        <v>94</v>
      </c>
      <c r="E183" t="s">
        <v>19</v>
      </c>
      <c r="F183">
        <v>3</v>
      </c>
    </row>
    <row r="184" spans="1:6" ht="15">
      <c r="A184">
        <v>313</v>
      </c>
      <c r="B184" t="s">
        <v>237</v>
      </c>
      <c r="C184" s="10">
        <v>1.3243055555555556</v>
      </c>
      <c r="D184" t="s">
        <v>225</v>
      </c>
      <c r="E184" t="s">
        <v>33</v>
      </c>
      <c r="F184">
        <v>16</v>
      </c>
    </row>
    <row r="185" spans="1:6" ht="15">
      <c r="A185">
        <v>314</v>
      </c>
      <c r="B185" t="s">
        <v>120</v>
      </c>
      <c r="C185" s="10">
        <v>1.3270833333333334</v>
      </c>
      <c r="D185" t="s">
        <v>94</v>
      </c>
      <c r="E185" t="s">
        <v>19</v>
      </c>
      <c r="F185">
        <v>6</v>
      </c>
    </row>
    <row r="186" spans="1:7" ht="15">
      <c r="A186">
        <v>319</v>
      </c>
      <c r="B186" t="s">
        <v>199</v>
      </c>
      <c r="C186" s="10">
        <v>1.34375</v>
      </c>
      <c r="D186" t="s">
        <v>171</v>
      </c>
      <c r="E186" t="s">
        <v>33</v>
      </c>
      <c r="F186">
        <v>168</v>
      </c>
      <c r="G186" t="s">
        <v>71</v>
      </c>
    </row>
    <row r="187" spans="1:7" ht="15">
      <c r="A187">
        <v>320</v>
      </c>
      <c r="B187" t="s">
        <v>170</v>
      </c>
      <c r="C187" s="10">
        <v>1.3472222222222223</v>
      </c>
      <c r="D187" t="s">
        <v>171</v>
      </c>
      <c r="E187" t="s">
        <v>19</v>
      </c>
      <c r="F187">
        <v>79</v>
      </c>
      <c r="G187" t="s">
        <v>20</v>
      </c>
    </row>
    <row r="188" spans="1:7" ht="15">
      <c r="A188">
        <v>321</v>
      </c>
      <c r="B188" t="s">
        <v>201</v>
      </c>
      <c r="C188" s="10">
        <v>1.3479166666666667</v>
      </c>
      <c r="D188" t="s">
        <v>171</v>
      </c>
      <c r="E188" t="s">
        <v>254</v>
      </c>
      <c r="F188">
        <v>97</v>
      </c>
      <c r="G188" t="s">
        <v>20</v>
      </c>
    </row>
    <row r="189" spans="1:6" ht="15">
      <c r="A189">
        <v>330</v>
      </c>
      <c r="B189" t="s">
        <v>168</v>
      </c>
      <c r="C189" s="10">
        <v>1.3631944444444446</v>
      </c>
      <c r="D189" t="s">
        <v>142</v>
      </c>
      <c r="E189" t="s">
        <v>19</v>
      </c>
      <c r="F189">
        <v>49</v>
      </c>
    </row>
    <row r="190" spans="1:6" ht="15">
      <c r="A190">
        <v>333</v>
      </c>
      <c r="B190" t="s">
        <v>213</v>
      </c>
      <c r="C190" s="10">
        <v>1.3659722222222221</v>
      </c>
      <c r="D190" t="s">
        <v>171</v>
      </c>
      <c r="E190" t="s">
        <v>257</v>
      </c>
      <c r="F190">
        <v>28</v>
      </c>
    </row>
    <row r="191" spans="1:7" ht="15">
      <c r="A191">
        <v>334</v>
      </c>
      <c r="B191" t="s">
        <v>263</v>
      </c>
      <c r="C191" s="10">
        <v>1.3666666666666665</v>
      </c>
      <c r="D191" t="s">
        <v>242</v>
      </c>
      <c r="E191" t="s">
        <v>19</v>
      </c>
      <c r="F191">
        <v>56</v>
      </c>
      <c r="G191" t="s">
        <v>20</v>
      </c>
    </row>
    <row r="192" spans="1:7" ht="15">
      <c r="A192">
        <v>337</v>
      </c>
      <c r="B192" t="s">
        <v>146</v>
      </c>
      <c r="C192" s="10">
        <v>1.3729166666666668</v>
      </c>
      <c r="D192" t="s">
        <v>142</v>
      </c>
      <c r="E192" t="s">
        <v>260</v>
      </c>
      <c r="F192">
        <v>136</v>
      </c>
      <c r="G192" t="s">
        <v>69</v>
      </c>
    </row>
    <row r="193" spans="1:7" ht="15">
      <c r="A193">
        <v>342</v>
      </c>
      <c r="B193" t="s">
        <v>75</v>
      </c>
      <c r="C193" s="10">
        <v>1.3763888888888889</v>
      </c>
      <c r="D193" t="s">
        <v>32</v>
      </c>
      <c r="E193" t="s">
        <v>262</v>
      </c>
      <c r="F193">
        <v>156</v>
      </c>
      <c r="G193" t="s">
        <v>69</v>
      </c>
    </row>
    <row r="194" spans="1:6" ht="15">
      <c r="A194">
        <v>343</v>
      </c>
      <c r="B194" t="s">
        <v>72</v>
      </c>
      <c r="C194" s="10">
        <v>1.3770833333333332</v>
      </c>
      <c r="D194" t="s">
        <v>32</v>
      </c>
      <c r="E194" t="s">
        <v>19</v>
      </c>
      <c r="F194">
        <v>38</v>
      </c>
    </row>
    <row r="195" spans="1:7" ht="15">
      <c r="A195">
        <v>346</v>
      </c>
      <c r="B195" t="s">
        <v>234</v>
      </c>
      <c r="C195" s="10">
        <v>1.3944444444444446</v>
      </c>
      <c r="D195" t="s">
        <v>225</v>
      </c>
      <c r="E195" t="s">
        <v>19</v>
      </c>
      <c r="F195">
        <v>145</v>
      </c>
      <c r="G195" t="s">
        <v>71</v>
      </c>
    </row>
    <row r="196" spans="1:7" ht="15">
      <c r="A196">
        <v>349</v>
      </c>
      <c r="B196" t="s">
        <v>224</v>
      </c>
      <c r="C196" s="10">
        <v>1.3986111111111112</v>
      </c>
      <c r="D196" t="s">
        <v>225</v>
      </c>
      <c r="E196" t="s">
        <v>19</v>
      </c>
      <c r="F196">
        <v>111</v>
      </c>
      <c r="G196" t="s">
        <v>69</v>
      </c>
    </row>
    <row r="197" spans="1:6" ht="15">
      <c r="A197">
        <v>350</v>
      </c>
      <c r="B197" t="s">
        <v>178</v>
      </c>
      <c r="C197" s="10">
        <v>1.4222222222222223</v>
      </c>
      <c r="D197" t="s">
        <v>171</v>
      </c>
      <c r="E197" t="s">
        <v>19</v>
      </c>
      <c r="F197">
        <v>38</v>
      </c>
    </row>
    <row r="198" spans="1:7" ht="15">
      <c r="A198">
        <v>355</v>
      </c>
      <c r="B198" t="s">
        <v>211</v>
      </c>
      <c r="C198" s="10">
        <v>1.4777777777777779</v>
      </c>
      <c r="D198" t="s">
        <v>171</v>
      </c>
      <c r="E198" t="s">
        <v>19</v>
      </c>
      <c r="F198">
        <v>81</v>
      </c>
      <c r="G198" t="s">
        <v>23</v>
      </c>
    </row>
    <row r="199" spans="1:7" ht="15">
      <c r="A199">
        <v>370</v>
      </c>
      <c r="B199" t="s">
        <v>130</v>
      </c>
      <c r="C199" s="10">
        <v>1.6319444444444444</v>
      </c>
      <c r="D199" t="s">
        <v>94</v>
      </c>
      <c r="E199" t="s">
        <v>19</v>
      </c>
      <c r="F199">
        <v>75</v>
      </c>
      <c r="G199" t="s">
        <v>20</v>
      </c>
    </row>
    <row r="200" spans="1:6" ht="15">
      <c r="A200">
        <v>378</v>
      </c>
      <c r="B200" t="s">
        <v>36</v>
      </c>
      <c r="C200" s="10">
        <v>1.7055555555555555</v>
      </c>
      <c r="D200" t="s">
        <v>32</v>
      </c>
      <c r="E200" t="s">
        <v>19</v>
      </c>
      <c r="F200">
        <v>16</v>
      </c>
    </row>
    <row r="201" spans="1:6" ht="15">
      <c r="A201">
        <v>379</v>
      </c>
      <c r="B201" t="s">
        <v>67</v>
      </c>
      <c r="C201" s="10">
        <v>1.70625</v>
      </c>
      <c r="D201" t="s">
        <v>32</v>
      </c>
      <c r="E201" t="s">
        <v>19</v>
      </c>
      <c r="F201">
        <v>13</v>
      </c>
    </row>
    <row r="202" spans="1:6" ht="15">
      <c r="A202">
        <v>386</v>
      </c>
      <c r="B202" t="s">
        <v>229</v>
      </c>
      <c r="C202" s="10">
        <v>1.8736111111111111</v>
      </c>
      <c r="D202" t="s">
        <v>225</v>
      </c>
      <c r="E202" t="s">
        <v>19</v>
      </c>
      <c r="F202">
        <v>161</v>
      </c>
    </row>
    <row r="203" spans="1:6" ht="15">
      <c r="A203">
        <v>396</v>
      </c>
      <c r="B203" t="s">
        <v>238</v>
      </c>
      <c r="C203" s="10">
        <v>2.3381944444444445</v>
      </c>
      <c r="D203" t="s">
        <v>225</v>
      </c>
      <c r="E203" t="s">
        <v>273</v>
      </c>
      <c r="F203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7"/>
    </sheetView>
  </sheetViews>
  <sheetFormatPr defaultColWidth="9.140625" defaultRowHeight="15"/>
  <cols>
    <col min="1" max="1" width="14.00390625" style="0" customWidth="1"/>
  </cols>
  <sheetData>
    <row r="1" spans="1:10" ht="15">
      <c r="A1" t="s">
        <v>242</v>
      </c>
      <c r="B1">
        <v>17</v>
      </c>
      <c r="C1">
        <v>2163</v>
      </c>
      <c r="D1">
        <v>2150</v>
      </c>
      <c r="E1">
        <v>1912.5570934256054</v>
      </c>
      <c r="G1" s="2">
        <v>17</v>
      </c>
      <c r="H1" s="12">
        <v>2264</v>
      </c>
      <c r="I1" s="2">
        <v>2150</v>
      </c>
      <c r="J1" s="13">
        <v>1983.2456747404844</v>
      </c>
    </row>
    <row r="2" spans="1:10" ht="15">
      <c r="A2" t="s">
        <v>0</v>
      </c>
      <c r="B2">
        <v>17</v>
      </c>
      <c r="C2">
        <v>1771</v>
      </c>
      <c r="D2">
        <v>1771</v>
      </c>
      <c r="E2">
        <v>1574.5155709342562</v>
      </c>
      <c r="G2" s="2">
        <v>17</v>
      </c>
      <c r="H2" s="12">
        <v>1914</v>
      </c>
      <c r="I2" s="2">
        <v>1771</v>
      </c>
      <c r="J2" s="13">
        <v>1673.3356401384085</v>
      </c>
    </row>
    <row r="3" spans="1:10" ht="15">
      <c r="A3" t="s">
        <v>171</v>
      </c>
      <c r="B3">
        <v>51</v>
      </c>
      <c r="C3">
        <v>4127</v>
      </c>
      <c r="D3">
        <v>2422</v>
      </c>
      <c r="E3">
        <v>2653.931526336024</v>
      </c>
      <c r="G3" s="2">
        <v>51</v>
      </c>
      <c r="H3" s="12">
        <v>4685</v>
      </c>
      <c r="I3" s="2">
        <v>2422</v>
      </c>
      <c r="J3" s="13">
        <v>2682.5888119953847</v>
      </c>
    </row>
    <row r="4" spans="1:10" ht="15">
      <c r="A4" t="s">
        <v>225</v>
      </c>
      <c r="B4">
        <v>14</v>
      </c>
      <c r="C4">
        <v>1504</v>
      </c>
      <c r="D4">
        <v>1504</v>
      </c>
      <c r="E4">
        <v>1504</v>
      </c>
      <c r="G4" s="2">
        <v>14</v>
      </c>
      <c r="H4" s="12">
        <v>1504</v>
      </c>
      <c r="I4" s="2">
        <v>1504</v>
      </c>
      <c r="J4" s="13">
        <v>1504</v>
      </c>
    </row>
    <row r="5" spans="1:10" ht="15">
      <c r="A5" t="s">
        <v>32</v>
      </c>
      <c r="B5">
        <v>39</v>
      </c>
      <c r="C5">
        <v>3989</v>
      </c>
      <c r="D5">
        <v>2365</v>
      </c>
      <c r="E5">
        <v>2403.740565417488</v>
      </c>
      <c r="G5" s="2">
        <v>39</v>
      </c>
      <c r="H5" s="12">
        <v>4178</v>
      </c>
      <c r="I5" s="2">
        <v>2365</v>
      </c>
      <c r="J5" s="13">
        <v>2404.140565417488</v>
      </c>
    </row>
    <row r="6" spans="1:10" ht="15">
      <c r="A6" t="s">
        <v>94</v>
      </c>
      <c r="B6">
        <v>48</v>
      </c>
      <c r="C6">
        <v>3856</v>
      </c>
      <c r="D6">
        <v>2391</v>
      </c>
      <c r="E6">
        <v>2460.892708333333</v>
      </c>
      <c r="G6" s="2">
        <v>48</v>
      </c>
      <c r="H6" s="12">
        <v>4483</v>
      </c>
      <c r="I6" s="2">
        <v>2391</v>
      </c>
      <c r="J6" s="13">
        <v>2497.2506944444435</v>
      </c>
    </row>
    <row r="7" spans="1:10" ht="15">
      <c r="A7" t="s">
        <v>142</v>
      </c>
      <c r="B7">
        <v>17</v>
      </c>
      <c r="C7">
        <v>1604</v>
      </c>
      <c r="D7">
        <v>1548</v>
      </c>
      <c r="E7">
        <v>1435.3771626297578</v>
      </c>
      <c r="G7" s="2">
        <v>17</v>
      </c>
      <c r="H7" s="12">
        <v>1697</v>
      </c>
      <c r="I7" s="2">
        <v>1641</v>
      </c>
      <c r="J7" s="13">
        <v>1504.273356401384</v>
      </c>
    </row>
    <row r="8" ht="15">
      <c r="B8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Simon</cp:lastModifiedBy>
  <cp:lastPrinted>2017-09-30T14:27:52Z</cp:lastPrinted>
  <dcterms:created xsi:type="dcterms:W3CDTF">2017-05-17T16:32:41Z</dcterms:created>
  <dcterms:modified xsi:type="dcterms:W3CDTF">2017-10-01T15:19:15Z</dcterms:modified>
  <cp:category/>
  <cp:version/>
  <cp:contentType/>
  <cp:contentStatus/>
</cp:coreProperties>
</file>